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30" windowWidth="22980" windowHeight="9270"/>
  </bookViews>
  <sheets>
    <sheet name="свод" sheetId="1" r:id="rId1"/>
  </sheets>
  <calcPr calcId="124519"/>
</workbook>
</file>

<file path=xl/calcChain.xml><?xml version="1.0" encoding="utf-8"?>
<calcChain xmlns="http://schemas.openxmlformats.org/spreadsheetml/2006/main">
  <c r="G12" i="1"/>
  <c r="U11"/>
  <c r="U10"/>
  <c r="U9"/>
  <c r="U8"/>
  <c r="U7"/>
  <c r="C12"/>
  <c r="R12"/>
  <c r="Q12"/>
  <c r="P12"/>
  <c r="N12"/>
  <c r="M12"/>
  <c r="L12"/>
  <c r="J12"/>
  <c r="I12"/>
  <c r="H12"/>
  <c r="E12"/>
  <c r="D12"/>
  <c r="T11"/>
  <c r="S11"/>
  <c r="O11"/>
  <c r="K11"/>
  <c r="G11"/>
  <c r="T10"/>
  <c r="S10"/>
  <c r="O10"/>
  <c r="K10"/>
  <c r="G10"/>
  <c r="T9"/>
  <c r="S9"/>
  <c r="O9"/>
  <c r="K9"/>
  <c r="G9"/>
  <c r="T8"/>
  <c r="S8"/>
  <c r="O8"/>
  <c r="K8"/>
  <c r="G8"/>
  <c r="T7"/>
  <c r="S7"/>
  <c r="S12" s="1"/>
  <c r="O7"/>
  <c r="K7"/>
  <c r="K12" s="1"/>
  <c r="G7"/>
  <c r="O12" l="1"/>
  <c r="T12"/>
  <c r="U12" l="1"/>
</calcChain>
</file>

<file path=xl/sharedStrings.xml><?xml version="1.0" encoding="utf-8"?>
<sst xmlns="http://schemas.openxmlformats.org/spreadsheetml/2006/main" count="43" uniqueCount="32">
  <si>
    <t>наименование</t>
  </si>
  <si>
    <t>ед. изм.</t>
  </si>
  <si>
    <t>цена</t>
  </si>
  <si>
    <t>1-й квартал</t>
  </si>
  <si>
    <t>2-ой квартал</t>
  </si>
  <si>
    <t>3-й квартал</t>
  </si>
  <si>
    <t>4-й квартал</t>
  </si>
  <si>
    <t>Всего сумма</t>
  </si>
  <si>
    <t>кол-во</t>
  </si>
  <si>
    <t>сумма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</si>
  <si>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</si>
  <si>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</si>
  <si>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</si>
  <si>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</si>
  <si>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</si>
  <si>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</si>
  <si>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</si>
  <si>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</si>
  <si>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</si>
  <si>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</si>
  <si>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</si>
  <si>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</si>
  <si>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 Тест- системы</t>
  </si>
  <si>
    <t>GenoType® MTBDRplus ver.2</t>
  </si>
  <si>
    <t xml:space="preserve">GenoType® MTBDRsl </t>
  </si>
  <si>
    <t xml:space="preserve">GenoType®  Mycobacterium AS </t>
  </si>
  <si>
    <t>GenoType®  Mycobacterium CM</t>
  </si>
  <si>
    <t>Geno Lyse</t>
  </si>
  <si>
    <t>Итого по Хайн тестам</t>
  </si>
  <si>
    <t>Набор</t>
  </si>
  <si>
    <t>сумма (тыс.тенге)</t>
  </si>
  <si>
    <t>Приложение 1</t>
  </si>
</sst>
</file>

<file path=xl/styles.xml><?xml version="1.0" encoding="utf-8"?>
<styleSheet xmlns="http://schemas.openxmlformats.org/spreadsheetml/2006/main">
  <numFmts count="15">
    <numFmt numFmtId="43" formatCode="_-* #,##0.00_р_._-;\-* #,##0.00_р_._-;_-* &quot;-&quot;??_р_._-;_-@_-"/>
    <numFmt numFmtId="164" formatCode="0.000"/>
    <numFmt numFmtId="165" formatCode="_-* ###,0&quot;.&quot;00&quot;$&quot;_-;\-* ###,0&quot;.&quot;00&quot;$&quot;_-;_-* &quot;-&quot;??&quot;$&quot;_-;_-@_-"/>
    <numFmt numFmtId="166" formatCode="_(* ##,#0&quot;.&quot;0_);_(* \(###,0&quot;.&quot;00\);_(* &quot;-&quot;??_);_(@_)"/>
    <numFmt numFmtId="167" formatCode="General_)"/>
    <numFmt numFmtId="168" formatCode="0&quot;.&quot;000"/>
    <numFmt numFmtId="169" formatCode="&quot;fl&quot;#,##0_);\(&quot;fl&quot;#,##0\)"/>
    <numFmt numFmtId="170" formatCode="&quot;fl&quot;#,##0_);[Red]\(&quot;fl&quot;#,##0\)"/>
    <numFmt numFmtId="171" formatCode="&quot;fl&quot;###,0&quot;.&quot;00_);\(&quot;fl&quot;###,0&quot;.&quot;00\)"/>
    <numFmt numFmtId="172" formatCode="_-* #,##0_?_._-;\-* #,##0_?_._-;_-* &quot;-&quot;_?_._-;_-@_-"/>
    <numFmt numFmtId="173" formatCode="_-* ###,0&quot;.&quot;00_?_._-;\-* ###,0&quot;.&quot;00_?_._-;_-* &quot;-&quot;??_?_._-;_-@_-"/>
    <numFmt numFmtId="174" formatCode="&quot;fl&quot;###,0&quot;.&quot;00_);[Red]\(&quot;fl&quot;###,0&quot;.&quot;00\)"/>
    <numFmt numFmtId="175" formatCode="_(&quot;fl&quot;* #,##0_);_(&quot;fl&quot;* \(#,##0\);_(&quot;fl&quot;* &quot;-&quot;_);_(@_)"/>
    <numFmt numFmtId="176" formatCode="#,##0&quot;.&quot;;[Red]\-#,##0&quot;.&quot;"/>
    <numFmt numFmtId="177" formatCode="#,##0.00&quot;.&quot;;[Red]\-#,##0.00&quot;.&quot;"/>
  </numFmts>
  <fonts count="24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0"/>
      <name val="Arial Cyr"/>
      <charset val="204"/>
    </font>
    <font>
      <b/>
      <i/>
      <sz val="12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9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2"/>
      <name val="Arial"/>
      <family val="2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b/>
      <i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96">
    <xf numFmtId="0" fontId="0" fillId="0" borderId="0"/>
    <xf numFmtId="0" fontId="8" fillId="0" borderId="0"/>
    <xf numFmtId="0" fontId="8" fillId="0" borderId="0"/>
    <xf numFmtId="0" fontId="1" fillId="0" borderId="0">
      <alignment horizont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>
      <alignment horizontal="center"/>
    </xf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1" fillId="0" borderId="0">
      <alignment horizontal="center"/>
    </xf>
    <xf numFmtId="0" fontId="1" fillId="0" borderId="0">
      <alignment horizontal="center"/>
    </xf>
    <xf numFmtId="0" fontId="8" fillId="0" borderId="0"/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8" fillId="0" borderId="0"/>
    <xf numFmtId="0" fontId="8" fillId="0" borderId="0"/>
    <xf numFmtId="0" fontId="1" fillId="0" borderId="0">
      <alignment horizontal="center"/>
    </xf>
    <xf numFmtId="0" fontId="10" fillId="0" borderId="0"/>
    <xf numFmtId="0" fontId="8" fillId="0" borderId="0"/>
    <xf numFmtId="0" fontId="9" fillId="0" borderId="0"/>
    <xf numFmtId="0" fontId="8" fillId="0" borderId="0"/>
    <xf numFmtId="165" fontId="8" fillId="0" borderId="0" applyFont="0" applyFill="0" applyBorder="0" applyAlignment="0" applyProtection="0"/>
    <xf numFmtId="166" fontId="11" fillId="0" borderId="0" applyFill="0" applyBorder="0" applyAlignment="0"/>
    <xf numFmtId="167" fontId="11" fillId="0" borderId="0" applyFill="0" applyBorder="0" applyAlignment="0"/>
    <xf numFmtId="168" fontId="11" fillId="0" borderId="0" applyFill="0" applyBorder="0" applyAlignment="0"/>
    <xf numFmtId="169" fontId="11" fillId="0" borderId="0" applyFill="0" applyBorder="0" applyAlignment="0"/>
    <xf numFmtId="170" fontId="11" fillId="0" borderId="0" applyFill="0" applyBorder="0" applyAlignment="0"/>
    <xf numFmtId="166" fontId="11" fillId="0" borderId="0" applyFill="0" applyBorder="0" applyAlignment="0"/>
    <xf numFmtId="171" fontId="11" fillId="0" borderId="0" applyFill="0" applyBorder="0" applyAlignment="0"/>
    <xf numFmtId="167" fontId="11" fillId="0" borderId="0" applyFill="0" applyBorder="0" applyAlignment="0"/>
    <xf numFmtId="0" fontId="12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67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4" fontId="13" fillId="0" borderId="0" applyFill="0" applyBorder="0" applyAlignment="0"/>
    <xf numFmtId="38" fontId="14" fillId="0" borderId="12">
      <alignment vertical="center"/>
    </xf>
    <xf numFmtId="166" fontId="11" fillId="0" borderId="0" applyFill="0" applyBorder="0" applyAlignment="0"/>
    <xf numFmtId="167" fontId="11" fillId="0" borderId="0" applyFill="0" applyBorder="0" applyAlignment="0"/>
    <xf numFmtId="166" fontId="11" fillId="0" borderId="0" applyFill="0" applyBorder="0" applyAlignment="0"/>
    <xf numFmtId="171" fontId="11" fillId="0" borderId="0" applyFill="0" applyBorder="0" applyAlignment="0"/>
    <xf numFmtId="167" fontId="11" fillId="0" borderId="0" applyFill="0" applyBorder="0" applyAlignment="0"/>
    <xf numFmtId="0" fontId="8" fillId="0" borderId="0"/>
    <xf numFmtId="0" fontId="15" fillId="0" borderId="13" applyNumberFormat="0" applyAlignment="0" applyProtection="0">
      <alignment horizontal="left" vertical="center"/>
    </xf>
    <xf numFmtId="0" fontId="15" fillId="0" borderId="5">
      <alignment horizontal="left" vertical="center"/>
    </xf>
    <xf numFmtId="0" fontId="16" fillId="0" borderId="0"/>
    <xf numFmtId="0" fontId="17" fillId="0" borderId="0"/>
    <xf numFmtId="0" fontId="18" fillId="0" borderId="0"/>
    <xf numFmtId="0" fontId="19" fillId="0" borderId="0"/>
    <xf numFmtId="0" fontId="20" fillId="0" borderId="0"/>
    <xf numFmtId="0" fontId="21" fillId="0" borderId="0"/>
    <xf numFmtId="0" fontId="8" fillId="0" borderId="0">
      <alignment horizontal="center"/>
    </xf>
    <xf numFmtId="0" fontId="22" fillId="0" borderId="0" applyNumberFormat="0" applyFill="0" applyBorder="0" applyAlignment="0" applyProtection="0">
      <alignment vertical="top"/>
      <protection locked="0"/>
    </xf>
    <xf numFmtId="0" fontId="1" fillId="0" borderId="0"/>
    <xf numFmtId="166" fontId="11" fillId="0" borderId="0" applyFill="0" applyBorder="0" applyAlignment="0"/>
    <xf numFmtId="167" fontId="11" fillId="0" borderId="0" applyFill="0" applyBorder="0" applyAlignment="0"/>
    <xf numFmtId="166" fontId="11" fillId="0" borderId="0" applyFill="0" applyBorder="0" applyAlignment="0"/>
    <xf numFmtId="171" fontId="11" fillId="0" borderId="0" applyFill="0" applyBorder="0" applyAlignment="0"/>
    <xf numFmtId="167" fontId="11" fillId="0" borderId="0" applyFill="0" applyBorder="0" applyAlignment="0"/>
    <xf numFmtId="0" fontId="8" fillId="0" borderId="0">
      <alignment horizontal="center"/>
    </xf>
    <xf numFmtId="0" fontId="8" fillId="0" borderId="0"/>
    <xf numFmtId="0" fontId="10" fillId="0" borderId="0"/>
    <xf numFmtId="0" fontId="8" fillId="0" borderId="0"/>
    <xf numFmtId="172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0" fontId="8" fillId="0" borderId="0"/>
    <xf numFmtId="0" fontId="23" fillId="0" borderId="0"/>
    <xf numFmtId="17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66" fontId="11" fillId="0" borderId="0" applyFill="0" applyBorder="0" applyAlignment="0"/>
    <xf numFmtId="167" fontId="11" fillId="0" borderId="0" applyFill="0" applyBorder="0" applyAlignment="0"/>
    <xf numFmtId="166" fontId="11" fillId="0" borderId="0" applyFill="0" applyBorder="0" applyAlignment="0"/>
    <xf numFmtId="171" fontId="11" fillId="0" borderId="0" applyFill="0" applyBorder="0" applyAlignment="0"/>
    <xf numFmtId="167" fontId="11" fillId="0" borderId="0" applyFill="0" applyBorder="0" applyAlignment="0"/>
    <xf numFmtId="0" fontId="8" fillId="0" borderId="0"/>
    <xf numFmtId="49" fontId="13" fillId="0" borderId="0" applyFill="0" applyBorder="0" applyAlignment="0"/>
    <xf numFmtId="174" fontId="11" fillId="0" borderId="0" applyFill="0" applyBorder="0" applyAlignment="0"/>
    <xf numFmtId="175" fontId="11" fillId="0" borderId="0" applyFill="0" applyBorder="0" applyAlignment="0"/>
    <xf numFmtId="0" fontId="8" fillId="0" borderId="0"/>
    <xf numFmtId="0" fontId="8" fillId="0" borderId="0">
      <alignment horizontal="center" textRotation="90"/>
    </xf>
    <xf numFmtId="0" fontId="8" fillId="0" borderId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</cellStyleXfs>
  <cellXfs count="31">
    <xf numFmtId="0" fontId="0" fillId="0" borderId="0" xfId="0"/>
    <xf numFmtId="0" fontId="0" fillId="0" borderId="6" xfId="0" applyBorder="1" applyAlignment="1">
      <alignment vertical="center"/>
    </xf>
    <xf numFmtId="0" fontId="0" fillId="0" borderId="1" xfId="0" applyBorder="1" applyAlignment="1">
      <alignment wrapText="1"/>
    </xf>
    <xf numFmtId="164" fontId="0" fillId="0" borderId="1" xfId="0" applyNumberFormat="1" applyBorder="1" applyAlignment="1">
      <alignment wrapText="1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0" fillId="0" borderId="1" xfId="0" applyBorder="1"/>
    <xf numFmtId="0" fontId="5" fillId="0" borderId="1" xfId="0" applyFont="1" applyBorder="1" applyAlignment="1">
      <alignment wrapText="1"/>
    </xf>
    <xf numFmtId="0" fontId="2" fillId="0" borderId="1" xfId="0" applyFont="1" applyBorder="1" applyAlignment="1">
      <alignment vertical="center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164" fontId="3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43" fontId="2" fillId="0" borderId="6" xfId="0" applyNumberFormat="1" applyFont="1" applyBorder="1" applyAlignment="1">
      <alignment horizontal="center" vertical="center" wrapText="1"/>
    </xf>
    <xf numFmtId="43" fontId="2" fillId="0" borderId="11" xfId="0" applyNumberFormat="1" applyFont="1" applyBorder="1" applyAlignment="1">
      <alignment horizontal="center" vertical="center" wrapText="1"/>
    </xf>
    <xf numFmtId="43" fontId="2" fillId="0" borderId="10" xfId="0" applyNumberFormat="1" applyFont="1" applyBorder="1" applyAlignment="1">
      <alignment horizontal="center" vertical="center" wrapText="1"/>
    </xf>
    <xf numFmtId="43" fontId="2" fillId="0" borderId="2" xfId="0" applyNumberFormat="1" applyFont="1" applyBorder="1" applyAlignment="1">
      <alignment horizontal="center" vertical="center" wrapText="1"/>
    </xf>
    <xf numFmtId="43" fontId="2" fillId="0" borderId="3" xfId="0" applyNumberFormat="1" applyFont="1" applyBorder="1" applyAlignment="1">
      <alignment horizontal="center" vertical="center" wrapText="1"/>
    </xf>
    <xf numFmtId="43" fontId="2" fillId="0" borderId="7" xfId="0" applyNumberFormat="1" applyFont="1" applyBorder="1" applyAlignment="1">
      <alignment horizontal="center" vertical="center" wrapText="1"/>
    </xf>
    <xf numFmtId="43" fontId="2" fillId="0" borderId="8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3" fontId="2" fillId="0" borderId="4" xfId="0" applyNumberFormat="1" applyFont="1" applyBorder="1" applyAlignment="1">
      <alignment horizontal="center" vertical="center" wrapText="1"/>
    </xf>
    <xf numFmtId="43" fontId="2" fillId="0" borderId="5" xfId="0" applyNumberFormat="1" applyFont="1" applyBorder="1" applyAlignment="1">
      <alignment horizontal="center" vertical="center" wrapText="1"/>
    </xf>
    <xf numFmtId="43" fontId="2" fillId="0" borderId="9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96">
    <cellStyle name="_007 рай.цент ПФЗОЖ 2008 нор" xfId="1"/>
    <cellStyle name="_007 рай.цент ПФЗОЖ 2008 норм" xfId="2"/>
    <cellStyle name="_040 повыш" xfId="3"/>
    <cellStyle name="_040 повыш 07" xfId="4"/>
    <cellStyle name="_1 гор.бол 2008-2010" xfId="5"/>
    <cellStyle name="_ГОБМП-2. Формы Минэкономики" xfId="6"/>
    <cellStyle name="_гор.пол в 19 мкр 2010" xfId="7"/>
    <cellStyle name="_доуком 2008" xfId="8"/>
    <cellStyle name="_доукомп ПМСП и узкие" xfId="9"/>
    <cellStyle name="_жум.туб 2008-2010" xfId="10"/>
    <cellStyle name="_зарплаты 2008-018 МИАЦ 011" xfId="11"/>
    <cellStyle name="_кап ремонт 2007" xfId="12"/>
    <cellStyle name="_кап.рем 2004-2007 СКО" xfId="13"/>
    <cellStyle name="_мат.тех оснащ 2007" xfId="14"/>
    <cellStyle name="_мат.тех оснащ 2007 урезанный" xfId="15"/>
    <cellStyle name="_МЗ РК НПА" xfId="16"/>
    <cellStyle name="_обл.туб 2008-2010" xfId="17"/>
    <cellStyle name="_полик Аккайын 2010" xfId="18"/>
    <cellStyle name="_Приложения для ОДЗ1" xfId="19"/>
    <cellStyle name="_Приложения для ОДЗ1 привезла" xfId="20"/>
    <cellStyle name="_проект 2006 шаблон" xfId="21"/>
    <cellStyle name="_свод РБ 2008-2010" xfId="22"/>
    <cellStyle name="_свод РБ 2008-2010 СКО ЦЕЛ ТРАНС" xfId="23"/>
    <cellStyle name="_согласов" xfId="24"/>
    <cellStyle name="_среднесрочн 21.09.05г. инвест" xfId="25"/>
    <cellStyle name="_стац ЦРБ Акжар 2008" xfId="26"/>
    <cellStyle name="_строит 269-019-011" xfId="27"/>
    <cellStyle name="_ТРАНСФ ДЛЯ   Л Н" xfId="28"/>
    <cellStyle name="_туб Муср 2010" xfId="29"/>
    <cellStyle name="_формы по среднесроч плану" xfId="30"/>
    <cellStyle name="_центр крови 2010" xfId="31"/>
    <cellStyle name="Aaia?iue_laroux" xfId="32"/>
    <cellStyle name="Calc Currency (0)" xfId="33"/>
    <cellStyle name="Calc Currency (2)" xfId="34"/>
    <cellStyle name="Calc Percent (0)" xfId="35"/>
    <cellStyle name="Calc Percent (1)" xfId="36"/>
    <cellStyle name="Calc Percent (2)" xfId="37"/>
    <cellStyle name="Calc Units (0)" xfId="38"/>
    <cellStyle name="Calc Units (1)" xfId="39"/>
    <cellStyle name="Calc Units (2)" xfId="40"/>
    <cellStyle name="Comma [0]_#6 Temps &amp; Contractors" xfId="41"/>
    <cellStyle name="Comma [00]" xfId="42"/>
    <cellStyle name="Comma_#6 Temps &amp; Contractors" xfId="43"/>
    <cellStyle name="Currency [0]_#6 Temps &amp; Contractors" xfId="44"/>
    <cellStyle name="Currency [00]" xfId="45"/>
    <cellStyle name="Currency_#6 Temps &amp; Contractors" xfId="46"/>
    <cellStyle name="Date Short" xfId="47"/>
    <cellStyle name="DELTA" xfId="48"/>
    <cellStyle name="Enter Currency (0)" xfId="49"/>
    <cellStyle name="Enter Currency (2)" xfId="50"/>
    <cellStyle name="Enter Units (0)" xfId="51"/>
    <cellStyle name="Enter Units (1)" xfId="52"/>
    <cellStyle name="Enter Units (2)" xfId="53"/>
    <cellStyle name="Flag" xfId="54"/>
    <cellStyle name="Header1" xfId="55"/>
    <cellStyle name="Header2" xfId="56"/>
    <cellStyle name="Heading1" xfId="57"/>
    <cellStyle name="Heading2" xfId="58"/>
    <cellStyle name="Heading3" xfId="59"/>
    <cellStyle name="Heading4" xfId="60"/>
    <cellStyle name="Heading5" xfId="61"/>
    <cellStyle name="Heading6" xfId="62"/>
    <cellStyle name="Horizontal" xfId="63"/>
    <cellStyle name="Hyperlink" xfId="64"/>
    <cellStyle name="Iau?iue_23_1 " xfId="65"/>
    <cellStyle name="Link Currency (0)" xfId="66"/>
    <cellStyle name="Link Currency (2)" xfId="67"/>
    <cellStyle name="Link Units (0)" xfId="68"/>
    <cellStyle name="Link Units (1)" xfId="69"/>
    <cellStyle name="Link Units (2)" xfId="70"/>
    <cellStyle name="Matrix" xfId="71"/>
    <cellStyle name="Normal_# 41-Market &amp;Trends" xfId="72"/>
    <cellStyle name="normбlnм_laroux" xfId="73"/>
    <cellStyle name="Note" xfId="74"/>
    <cellStyle name="Oeiainiaue [0]_laroux" xfId="75"/>
    <cellStyle name="Oeiainiaue_laroux" xfId="76"/>
    <cellStyle name="Option" xfId="77"/>
    <cellStyle name="OptionHeading" xfId="78"/>
    <cellStyle name="Percent [0]" xfId="79"/>
    <cellStyle name="Percent [00]" xfId="80"/>
    <cellStyle name="Percent_#6 Temps &amp; Contractors" xfId="81"/>
    <cellStyle name="PrePop Currency (0)" xfId="82"/>
    <cellStyle name="PrePop Currency (2)" xfId="83"/>
    <cellStyle name="PrePop Units (0)" xfId="84"/>
    <cellStyle name="PrePop Units (1)" xfId="85"/>
    <cellStyle name="PrePop Units (2)" xfId="86"/>
    <cellStyle name="Price" xfId="87"/>
    <cellStyle name="Text Indent A" xfId="88"/>
    <cellStyle name="Text Indent B" xfId="89"/>
    <cellStyle name="Text Indent C" xfId="90"/>
    <cellStyle name="Unit" xfId="91"/>
    <cellStyle name="Vertical" xfId="92"/>
    <cellStyle name="Обычный" xfId="0" builtinId="0"/>
    <cellStyle name="Стиль 1" xfId="93"/>
    <cellStyle name="Тысячи [0]_Dbf_25" xfId="94"/>
    <cellStyle name="Тысячи_Dbf_25" xfId="9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2"/>
  <sheetViews>
    <sheetView tabSelected="1" zoomScale="90" zoomScaleNormal="90" workbookViewId="0">
      <pane xSplit="2" ySplit="5" topLeftCell="C6" activePane="bottomRight" state="frozen"/>
      <selection pane="topRight" activeCell="D1" sqref="D1"/>
      <selection pane="bottomLeft" activeCell="A6" sqref="A6"/>
      <selection pane="bottomRight" activeCell="F18" sqref="F18"/>
    </sheetView>
  </sheetViews>
  <sheetFormatPr defaultRowHeight="12.75"/>
  <cols>
    <col min="1" max="1" width="29.28515625" customWidth="1"/>
    <col min="3" max="3" width="10.5703125" bestFit="1" customWidth="1"/>
    <col min="4" max="5" width="6.28515625" customWidth="1"/>
    <col min="6" max="6" width="9.7109375" customWidth="1"/>
    <col min="7" max="7" width="10.7109375" bestFit="1" customWidth="1"/>
    <col min="8" max="10" width="5.85546875" customWidth="1"/>
    <col min="11" max="11" width="9.5703125" customWidth="1"/>
    <col min="12" max="14" width="6" customWidth="1"/>
    <col min="15" max="15" width="10.85546875" customWidth="1"/>
    <col min="16" max="18" width="6.5703125" customWidth="1"/>
    <col min="19" max="19" width="13.7109375" customWidth="1"/>
    <col min="20" max="20" width="6.5703125" customWidth="1"/>
    <col min="21" max="21" width="10.5703125" customWidth="1"/>
  </cols>
  <sheetData>
    <row r="1" spans="1:21">
      <c r="R1" t="s">
        <v>31</v>
      </c>
    </row>
    <row r="3" spans="1:21" ht="41.45" customHeight="1">
      <c r="A3" s="12" t="s">
        <v>0</v>
      </c>
      <c r="B3" s="12" t="s">
        <v>1</v>
      </c>
      <c r="C3" s="17" t="s">
        <v>2</v>
      </c>
      <c r="D3" s="26" t="s">
        <v>3</v>
      </c>
      <c r="E3" s="27"/>
      <c r="F3" s="27"/>
      <c r="G3" s="27"/>
      <c r="H3" s="26" t="s">
        <v>4</v>
      </c>
      <c r="I3" s="27"/>
      <c r="J3" s="27"/>
      <c r="K3" s="27"/>
      <c r="L3" s="26" t="s">
        <v>5</v>
      </c>
      <c r="M3" s="27"/>
      <c r="N3" s="27"/>
      <c r="O3" s="27"/>
      <c r="P3" s="26" t="s">
        <v>6</v>
      </c>
      <c r="Q3" s="27"/>
      <c r="R3" s="27"/>
      <c r="S3" s="27"/>
      <c r="T3" s="20" t="s">
        <v>7</v>
      </c>
      <c r="U3" s="21"/>
    </row>
    <row r="4" spans="1:21" ht="41.45" customHeight="1">
      <c r="A4" s="13"/>
      <c r="B4" s="13"/>
      <c r="C4" s="18"/>
      <c r="D4" s="24" t="s">
        <v>8</v>
      </c>
      <c r="E4" s="26" t="s">
        <v>30</v>
      </c>
      <c r="F4" s="27"/>
      <c r="G4" s="28"/>
      <c r="H4" s="29" t="s">
        <v>8</v>
      </c>
      <c r="I4" s="26" t="s">
        <v>30</v>
      </c>
      <c r="J4" s="27"/>
      <c r="K4" s="28"/>
      <c r="L4" s="24" t="s">
        <v>8</v>
      </c>
      <c r="M4" s="26" t="s">
        <v>30</v>
      </c>
      <c r="N4" s="27"/>
      <c r="O4" s="28"/>
      <c r="P4" s="24" t="s">
        <v>8</v>
      </c>
      <c r="Q4" s="26" t="s">
        <v>30</v>
      </c>
      <c r="R4" s="27"/>
      <c r="S4" s="28"/>
      <c r="T4" s="22"/>
      <c r="U4" s="23"/>
    </row>
    <row r="5" spans="1:21" ht="13.15" customHeight="1">
      <c r="A5" s="13"/>
      <c r="B5" s="13"/>
      <c r="C5" s="19"/>
      <c r="D5" s="25"/>
      <c r="E5" s="1" t="s">
        <v>10</v>
      </c>
      <c r="F5" s="1" t="s">
        <v>11</v>
      </c>
      <c r="G5" s="1" t="s">
        <v>12</v>
      </c>
      <c r="H5" s="30"/>
      <c r="I5" s="1" t="s">
        <v>13</v>
      </c>
      <c r="J5" s="1" t="s">
        <v>14</v>
      </c>
      <c r="K5" s="1" t="s">
        <v>15</v>
      </c>
      <c r="L5" s="25"/>
      <c r="M5" s="1" t="s">
        <v>16</v>
      </c>
      <c r="N5" s="1" t="s">
        <v>17</v>
      </c>
      <c r="O5" s="1" t="s">
        <v>18</v>
      </c>
      <c r="P5" s="25"/>
      <c r="Q5" s="1" t="s">
        <v>19</v>
      </c>
      <c r="R5" s="1" t="s">
        <v>20</v>
      </c>
      <c r="S5" s="1" t="s">
        <v>21</v>
      </c>
      <c r="T5" s="1" t="s">
        <v>8</v>
      </c>
      <c r="U5" s="1" t="s">
        <v>9</v>
      </c>
    </row>
    <row r="6" spans="1:21" ht="15">
      <c r="A6" s="14" t="s">
        <v>22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6"/>
    </row>
    <row r="7" spans="1:21" ht="15">
      <c r="A7" s="4" t="s">
        <v>23</v>
      </c>
      <c r="B7" s="5" t="s">
        <v>29</v>
      </c>
      <c r="C7" s="6">
        <v>451800</v>
      </c>
      <c r="D7" s="2">
        <v>2</v>
      </c>
      <c r="E7" s="2"/>
      <c r="F7" s="6"/>
      <c r="G7" s="3">
        <f>D7*C7/1000</f>
        <v>903.6</v>
      </c>
      <c r="H7" s="2">
        <v>1</v>
      </c>
      <c r="I7" s="2"/>
      <c r="J7" s="2"/>
      <c r="K7" s="3">
        <f>H7*C7/1000</f>
        <v>451.8</v>
      </c>
      <c r="L7" s="2">
        <v>1</v>
      </c>
      <c r="M7" s="2"/>
      <c r="N7" s="2"/>
      <c r="O7" s="3">
        <f>L7*C7/1000</f>
        <v>451.8</v>
      </c>
      <c r="P7" s="2">
        <v>1</v>
      </c>
      <c r="Q7" s="2"/>
      <c r="R7" s="2"/>
      <c r="S7" s="3">
        <f>P7*C7/1000</f>
        <v>451.8</v>
      </c>
      <c r="T7" s="2">
        <f>D7+H7+L7+P7</f>
        <v>5</v>
      </c>
      <c r="U7" s="3">
        <f>E7+G7+I7+J7+K7+M7+N7+O7+Q7+R7+S7</f>
        <v>2259</v>
      </c>
    </row>
    <row r="8" spans="1:21" ht="15">
      <c r="A8" s="4" t="s">
        <v>24</v>
      </c>
      <c r="B8" s="5" t="s">
        <v>29</v>
      </c>
      <c r="C8" s="6">
        <v>1191600</v>
      </c>
      <c r="D8" s="2">
        <v>1</v>
      </c>
      <c r="E8" s="2"/>
      <c r="F8" s="6"/>
      <c r="G8" s="3">
        <f>D8*C8/1000</f>
        <v>1191.5999999999999</v>
      </c>
      <c r="H8" s="2"/>
      <c r="I8" s="2"/>
      <c r="J8" s="2"/>
      <c r="K8" s="3">
        <f>H8*C8/1000</f>
        <v>0</v>
      </c>
      <c r="L8" s="2">
        <v>1</v>
      </c>
      <c r="M8" s="2"/>
      <c r="N8" s="2"/>
      <c r="O8" s="3">
        <f>L8*C8/1000</f>
        <v>1191.5999999999999</v>
      </c>
      <c r="P8" s="2"/>
      <c r="Q8" s="2"/>
      <c r="R8" s="2"/>
      <c r="S8" s="3">
        <f>P8*C8/1000</f>
        <v>0</v>
      </c>
      <c r="T8" s="2">
        <f>D8+H8+L8+P8</f>
        <v>2</v>
      </c>
      <c r="U8" s="3">
        <f>E8+G8+I8+J8+K8+M8+N8+O8+Q8+R8+S8</f>
        <v>2383.1999999999998</v>
      </c>
    </row>
    <row r="9" spans="1:21" ht="30">
      <c r="A9" s="7" t="s">
        <v>25</v>
      </c>
      <c r="B9" s="5" t="s">
        <v>29</v>
      </c>
      <c r="C9" s="6">
        <v>407250</v>
      </c>
      <c r="D9" s="2">
        <v>1</v>
      </c>
      <c r="E9" s="2"/>
      <c r="F9" s="6"/>
      <c r="G9" s="3">
        <f>D9*C9/1000</f>
        <v>407.25</v>
      </c>
      <c r="H9" s="2"/>
      <c r="I9" s="2"/>
      <c r="J9" s="2"/>
      <c r="K9" s="3">
        <f>H9*C9/1000</f>
        <v>0</v>
      </c>
      <c r="L9" s="2"/>
      <c r="M9" s="2"/>
      <c r="N9" s="2"/>
      <c r="O9" s="3">
        <f>L9*C9/1000</f>
        <v>0</v>
      </c>
      <c r="P9" s="2"/>
      <c r="Q9" s="2"/>
      <c r="R9" s="2"/>
      <c r="S9" s="3">
        <f>P9*C9/1000</f>
        <v>0</v>
      </c>
      <c r="T9" s="2">
        <f>D9+H9+L9+P9</f>
        <v>1</v>
      </c>
      <c r="U9" s="3">
        <f>E9+G9+I9+J9+K9+M9+N9+O9+Q9+R9+S9</f>
        <v>407.25</v>
      </c>
    </row>
    <row r="10" spans="1:21" ht="30">
      <c r="A10" s="7" t="s">
        <v>26</v>
      </c>
      <c r="B10" s="5" t="s">
        <v>29</v>
      </c>
      <c r="C10" s="6">
        <v>407250</v>
      </c>
      <c r="D10" s="2">
        <v>1</v>
      </c>
      <c r="E10" s="2"/>
      <c r="F10" s="6"/>
      <c r="G10" s="3">
        <f>D10*C10/1000</f>
        <v>407.25</v>
      </c>
      <c r="H10" s="2"/>
      <c r="I10" s="2"/>
      <c r="J10" s="2"/>
      <c r="K10" s="3">
        <f>H10*C10/1000</f>
        <v>0</v>
      </c>
      <c r="L10" s="2">
        <v>1</v>
      </c>
      <c r="M10" s="2"/>
      <c r="N10" s="2"/>
      <c r="O10" s="3">
        <f>L10*C10/1000</f>
        <v>407.25</v>
      </c>
      <c r="P10" s="2"/>
      <c r="Q10" s="2"/>
      <c r="R10" s="2"/>
      <c r="S10" s="3">
        <f>P10*C10/1000</f>
        <v>0</v>
      </c>
      <c r="T10" s="2">
        <f>D10+H10+L10+P10</f>
        <v>2</v>
      </c>
      <c r="U10" s="3">
        <f>E10+G10+I10+J10+K10+M10+N10+O10+Q10+R10+S10</f>
        <v>814.5</v>
      </c>
    </row>
    <row r="11" spans="1:21" ht="15">
      <c r="A11" s="8" t="s">
        <v>27</v>
      </c>
      <c r="B11" s="5" t="s">
        <v>29</v>
      </c>
      <c r="C11" s="6">
        <v>44550</v>
      </c>
      <c r="D11" s="2">
        <v>4</v>
      </c>
      <c r="E11" s="2"/>
      <c r="F11" s="6"/>
      <c r="G11" s="3">
        <f>D11*C11/1000</f>
        <v>178.2</v>
      </c>
      <c r="H11" s="2">
        <v>2</v>
      </c>
      <c r="I11" s="2"/>
      <c r="J11" s="2"/>
      <c r="K11" s="3">
        <f>H11*C11/1000</f>
        <v>89.1</v>
      </c>
      <c r="L11" s="2">
        <v>2</v>
      </c>
      <c r="M11" s="2"/>
      <c r="N11" s="2"/>
      <c r="O11" s="3">
        <f>L11*C11/1000</f>
        <v>89.1</v>
      </c>
      <c r="P11" s="2">
        <v>2</v>
      </c>
      <c r="Q11" s="2"/>
      <c r="R11" s="2"/>
      <c r="S11" s="3">
        <f>P11*C11/1000</f>
        <v>89.1</v>
      </c>
      <c r="T11" s="2">
        <f>D11+H11+L11+P11</f>
        <v>10</v>
      </c>
      <c r="U11" s="3">
        <f>E11+G11+I11+J11+K11+M11+N11+O11+Q11+R11+S11</f>
        <v>445.5</v>
      </c>
    </row>
    <row r="12" spans="1:21" ht="14.25">
      <c r="A12" s="9" t="s">
        <v>28</v>
      </c>
      <c r="B12" s="10"/>
      <c r="C12" s="10">
        <f t="shared" ref="C12:U12" si="0">SUM(C7:C11)</f>
        <v>2502450</v>
      </c>
      <c r="D12" s="10">
        <f t="shared" si="0"/>
        <v>9</v>
      </c>
      <c r="E12" s="10">
        <f t="shared" si="0"/>
        <v>0</v>
      </c>
      <c r="F12" s="11">
        <v>0</v>
      </c>
      <c r="G12" s="11">
        <f>G7+G8+G9+G10+G11</f>
        <v>3087.8999999999996</v>
      </c>
      <c r="H12" s="10">
        <f t="shared" si="0"/>
        <v>3</v>
      </c>
      <c r="I12" s="10">
        <f t="shared" si="0"/>
        <v>0</v>
      </c>
      <c r="J12" s="10">
        <f t="shared" si="0"/>
        <v>0</v>
      </c>
      <c r="K12" s="11">
        <f t="shared" si="0"/>
        <v>540.9</v>
      </c>
      <c r="L12" s="10">
        <f t="shared" si="0"/>
        <v>5</v>
      </c>
      <c r="M12" s="10">
        <f t="shared" si="0"/>
        <v>0</v>
      </c>
      <c r="N12" s="10">
        <f t="shared" si="0"/>
        <v>0</v>
      </c>
      <c r="O12" s="11">
        <f t="shared" si="0"/>
        <v>2139.7499999999995</v>
      </c>
      <c r="P12" s="10">
        <f t="shared" si="0"/>
        <v>3</v>
      </c>
      <c r="Q12" s="10">
        <f t="shared" si="0"/>
        <v>0</v>
      </c>
      <c r="R12" s="10">
        <f t="shared" si="0"/>
        <v>0</v>
      </c>
      <c r="S12" s="11">
        <f t="shared" si="0"/>
        <v>540.9</v>
      </c>
      <c r="T12" s="10">
        <f t="shared" si="0"/>
        <v>20</v>
      </c>
      <c r="U12" s="11">
        <f t="shared" si="0"/>
        <v>6309.45</v>
      </c>
    </row>
  </sheetData>
  <mergeCells count="17">
    <mergeCell ref="P3:S3"/>
    <mergeCell ref="A3:A5"/>
    <mergeCell ref="B3:B5"/>
    <mergeCell ref="A6:U6"/>
    <mergeCell ref="C3:C5"/>
    <mergeCell ref="T3:U4"/>
    <mergeCell ref="D4:D5"/>
    <mergeCell ref="E4:G4"/>
    <mergeCell ref="H4:H5"/>
    <mergeCell ref="I4:K4"/>
    <mergeCell ref="L4:L5"/>
    <mergeCell ref="M4:O4"/>
    <mergeCell ref="P4:P5"/>
    <mergeCell ref="Q4:S4"/>
    <mergeCell ref="D3:G3"/>
    <mergeCell ref="H3:K3"/>
    <mergeCell ref="L3:O3"/>
  </mergeCells>
  <pageMargins left="0.15748031496062992" right="0.19685039370078741" top="0.19685039370078741" bottom="0.19685039370078741" header="0.51181102362204722" footer="0.51181102362204722"/>
  <pageSetup paperSize="9" scale="70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</dc:creator>
  <cp:lastModifiedBy>1</cp:lastModifiedBy>
  <cp:lastPrinted>2017-02-20T09:45:50Z</cp:lastPrinted>
  <dcterms:created xsi:type="dcterms:W3CDTF">2017-02-15T09:01:13Z</dcterms:created>
  <dcterms:modified xsi:type="dcterms:W3CDTF">2017-03-07T06:39:10Z</dcterms:modified>
</cp:coreProperties>
</file>