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техническая спецификация" sheetId="1" r:id="rId1"/>
  </sheets>
  <calcPr calcId="124519"/>
</workbook>
</file>

<file path=xl/calcChain.xml><?xml version="1.0" encoding="utf-8"?>
<calcChain xmlns="http://schemas.openxmlformats.org/spreadsheetml/2006/main">
  <c r="AP19" i="1"/>
  <c r="AO19"/>
  <c r="AN18"/>
  <c r="AM18"/>
  <c r="AL18"/>
  <c r="AH18"/>
  <c r="AG18"/>
  <c r="AF18"/>
  <c r="AE18"/>
  <c r="AA18"/>
  <c r="Z18"/>
  <c r="Y18"/>
  <c r="X18"/>
  <c r="T18"/>
  <c r="S18"/>
  <c r="R18"/>
  <c r="Q18"/>
  <c r="M18"/>
  <c r="AO18" s="1"/>
  <c r="L18"/>
  <c r="P19"/>
  <c r="O19"/>
  <c r="N19"/>
  <c r="L19"/>
  <c r="AN17"/>
  <c r="AM17"/>
  <c r="AL17"/>
  <c r="AH17"/>
  <c r="AG17"/>
  <c r="AF17"/>
  <c r="AE17"/>
  <c r="AA17"/>
  <c r="Z17"/>
  <c r="Y17"/>
  <c r="X17"/>
  <c r="T17"/>
  <c r="S17"/>
  <c r="R17"/>
  <c r="Q17"/>
  <c r="M17"/>
  <c r="L17"/>
  <c r="AN16"/>
  <c r="AM16"/>
  <c r="AL16"/>
  <c r="AH16"/>
  <c r="AG16"/>
  <c r="AF16"/>
  <c r="AE16"/>
  <c r="AA16"/>
  <c r="Z16"/>
  <c r="Y16"/>
  <c r="X16"/>
  <c r="T16"/>
  <c r="S16"/>
  <c r="R16"/>
  <c r="Q16"/>
  <c r="M16"/>
  <c r="L16"/>
  <c r="AN15"/>
  <c r="AM15"/>
  <c r="AL15"/>
  <c r="AH15"/>
  <c r="AG15"/>
  <c r="AF15"/>
  <c r="AE15"/>
  <c r="AA15"/>
  <c r="Z15"/>
  <c r="Y15"/>
  <c r="X15"/>
  <c r="T15"/>
  <c r="AO15" s="1"/>
  <c r="S15"/>
  <c r="R15"/>
  <c r="Q15"/>
  <c r="L15"/>
  <c r="AN14"/>
  <c r="AM14"/>
  <c r="AL14"/>
  <c r="AH14"/>
  <c r="AG14"/>
  <c r="AF14"/>
  <c r="AE14"/>
  <c r="AA14"/>
  <c r="Z14"/>
  <c r="Y14"/>
  <c r="X14"/>
  <c r="T14"/>
  <c r="S14"/>
  <c r="R14"/>
  <c r="Q14"/>
  <c r="M14"/>
  <c r="AO14" s="1"/>
  <c r="L14"/>
  <c r="AN13"/>
  <c r="AM13"/>
  <c r="AL13"/>
  <c r="AH13"/>
  <c r="AG13"/>
  <c r="AF13"/>
  <c r="AE13"/>
  <c r="AA13"/>
  <c r="Z13"/>
  <c r="Y13"/>
  <c r="X13"/>
  <c r="T13"/>
  <c r="S13"/>
  <c r="R13"/>
  <c r="Q13"/>
  <c r="M13"/>
  <c r="AO13" s="1"/>
  <c r="L13"/>
  <c r="AN12"/>
  <c r="AM12"/>
  <c r="AL12"/>
  <c r="AH12"/>
  <c r="AG12"/>
  <c r="AF12"/>
  <c r="AE12"/>
  <c r="AA12"/>
  <c r="Z12"/>
  <c r="Y12"/>
  <c r="X12"/>
  <c r="T12"/>
  <c r="S12"/>
  <c r="R12"/>
  <c r="Q12"/>
  <c r="M12"/>
  <c r="AO12" s="1"/>
  <c r="L12"/>
  <c r="AN11"/>
  <c r="AM11"/>
  <c r="AL11"/>
  <c r="AH11"/>
  <c r="AG11"/>
  <c r="AF11"/>
  <c r="AE11"/>
  <c r="AA11"/>
  <c r="Z11"/>
  <c r="Y11"/>
  <c r="X11"/>
  <c r="T11"/>
  <c r="S11"/>
  <c r="R11"/>
  <c r="Q11"/>
  <c r="M11"/>
  <c r="AO11" s="1"/>
  <c r="L11"/>
  <c r="AN10"/>
  <c r="AM10"/>
  <c r="AL10"/>
  <c r="AH10"/>
  <c r="AG10"/>
  <c r="AF10"/>
  <c r="AE10"/>
  <c r="AA10"/>
  <c r="Z10"/>
  <c r="Y10"/>
  <c r="X10"/>
  <c r="T10"/>
  <c r="S10"/>
  <c r="R10"/>
  <c r="Q10"/>
  <c r="M10"/>
  <c r="AO10" s="1"/>
  <c r="L10"/>
  <c r="AN9"/>
  <c r="AM9"/>
  <c r="AL9"/>
  <c r="AH9"/>
  <c r="AG9"/>
  <c r="AF9"/>
  <c r="AE9"/>
  <c r="AA9"/>
  <c r="Z9"/>
  <c r="Y9"/>
  <c r="X9"/>
  <c r="T9"/>
  <c r="S9"/>
  <c r="R9"/>
  <c r="Q9"/>
  <c r="M9"/>
  <c r="AO9" s="1"/>
  <c r="L9"/>
  <c r="AN8"/>
  <c r="AM8"/>
  <c r="AL8"/>
  <c r="AH8"/>
  <c r="AG8"/>
  <c r="AF8"/>
  <c r="AE8"/>
  <c r="AA8"/>
  <c r="Z8"/>
  <c r="Y8"/>
  <c r="X8"/>
  <c r="T8"/>
  <c r="S8"/>
  <c r="R8"/>
  <c r="Q8"/>
  <c r="M8"/>
  <c r="AO8" s="1"/>
  <c r="L8"/>
  <c r="AN7"/>
  <c r="AM7"/>
  <c r="AL7"/>
  <c r="AH7"/>
  <c r="AG7"/>
  <c r="AF7"/>
  <c r="AE7"/>
  <c r="AA7"/>
  <c r="Z7"/>
  <c r="Y7"/>
  <c r="X7"/>
  <c r="T7"/>
  <c r="S7"/>
  <c r="R7"/>
  <c r="Q7"/>
  <c r="M7"/>
  <c r="AO7" s="1"/>
  <c r="L7"/>
  <c r="AN6"/>
  <c r="AM6"/>
  <c r="AL6"/>
  <c r="AH6"/>
  <c r="AG6"/>
  <c r="AF6"/>
  <c r="AE6"/>
  <c r="AA6"/>
  <c r="Z6"/>
  <c r="Y6"/>
  <c r="X6"/>
  <c r="T6"/>
  <c r="S6"/>
  <c r="R6"/>
  <c r="Q6"/>
  <c r="M6"/>
  <c r="L6"/>
  <c r="AP18" l="1"/>
  <c r="AO17"/>
  <c r="AO16"/>
  <c r="AP6"/>
  <c r="AP8"/>
  <c r="AP12"/>
  <c r="AP14"/>
  <c r="M19"/>
  <c r="AP16"/>
  <c r="S19"/>
  <c r="AP7"/>
  <c r="AP9"/>
  <c r="AP10"/>
  <c r="AP11"/>
  <c r="AP13"/>
  <c r="R19"/>
  <c r="AP15"/>
  <c r="AP17"/>
  <c r="AO6"/>
  <c r="Q19"/>
</calcChain>
</file>

<file path=xl/sharedStrings.xml><?xml version="1.0" encoding="utf-8"?>
<sst xmlns="http://schemas.openxmlformats.org/spreadsheetml/2006/main" count="101" uniqueCount="69">
  <si>
    <t xml:space="preserve">Торг.наимен.
</t>
  </si>
  <si>
    <t xml:space="preserve">Лек.форма
</t>
  </si>
  <si>
    <t>ед. изм.</t>
  </si>
  <si>
    <t>Остаток  на 1 .01.2017г</t>
  </si>
  <si>
    <t>Остаток  на 1 .02.2017г</t>
  </si>
  <si>
    <t>цена</t>
  </si>
  <si>
    <t>в том числе</t>
  </si>
  <si>
    <t>1-й квартал</t>
  </si>
  <si>
    <t>2-ой квартал</t>
  </si>
  <si>
    <t>3-й квартал</t>
  </si>
  <si>
    <t>4-й квартал</t>
  </si>
  <si>
    <t>Всего сумма</t>
  </si>
  <si>
    <t>кол-во</t>
  </si>
  <si>
    <t xml:space="preserve">сумма </t>
  </si>
  <si>
    <t>сумма</t>
  </si>
  <si>
    <t>ГФ кол-во</t>
  </si>
  <si>
    <t>Собств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</si>
  <si>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</si>
  <si>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</si>
  <si>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</si>
  <si>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</si>
  <si>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</si>
  <si>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</si>
  <si>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</si>
  <si>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</si>
  <si>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</si>
  <si>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</si>
  <si>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</si>
  <si>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</si>
  <si>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</si>
  <si>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</si>
  <si>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Аминоплазмаль 10% Е</t>
  </si>
  <si>
    <t>раствор для инфузий, 500 мл</t>
  </si>
  <si>
    <t>флакон</t>
  </si>
  <si>
    <t>Дигоксин</t>
  </si>
  <si>
    <t>таблетка 0,25г</t>
  </si>
  <si>
    <t>Нитроглицерин-KZ</t>
  </si>
  <si>
    <t>таблетки подъязычные 0,5 мг</t>
  </si>
  <si>
    <t>Бетадин®</t>
  </si>
  <si>
    <t>суппозитории вагинальные 200 мг</t>
  </si>
  <si>
    <t>суппозитория</t>
  </si>
  <si>
    <t>Кальция глюконат</t>
  </si>
  <si>
    <t>раствор для инъекций 10%, 5 мл</t>
  </si>
  <si>
    <t>ампула</t>
  </si>
  <si>
    <t>Цинковая мазь</t>
  </si>
  <si>
    <t>мазь 10%  25гр</t>
  </si>
  <si>
    <t xml:space="preserve">Азалептол </t>
  </si>
  <si>
    <t>Нистатин гель</t>
  </si>
  <si>
    <t>мазь для наружного применения 100000 ЕД/1г</t>
  </si>
  <si>
    <t>Полиглюкин</t>
  </si>
  <si>
    <t>33 % 10,0 для опр.гр.кр.</t>
  </si>
  <si>
    <t>Сальбутамол</t>
  </si>
  <si>
    <t>аэр. 100 мкг 200 доз</t>
  </si>
  <si>
    <t>Флуцинар гель</t>
  </si>
  <si>
    <t>15гр</t>
  </si>
  <si>
    <t xml:space="preserve">Тромбо-асс </t>
  </si>
  <si>
    <t>100 мг</t>
  </si>
  <si>
    <t>Итого лекарства</t>
  </si>
  <si>
    <t>тюбик</t>
  </si>
  <si>
    <t>0,1 №50</t>
  </si>
  <si>
    <t>табл</t>
  </si>
  <si>
    <t>№ лота</t>
  </si>
  <si>
    <t>баллон</t>
  </si>
  <si>
    <t>Техническая спецификация</t>
  </si>
  <si>
    <t>приложение 1</t>
  </si>
  <si>
    <t>Бижанов К.Б.</t>
  </si>
  <si>
    <t>Главный врач</t>
  </si>
  <si>
    <t>Ацесоль</t>
  </si>
  <si>
    <t>400 мл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</si>
</sst>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0.000"/>
    <numFmt numFmtId="165" formatCode="#,##0.00_р_."/>
    <numFmt numFmtId="166" formatCode="#,##0_р_."/>
    <numFmt numFmtId="167" formatCode="0.000%"/>
    <numFmt numFmtId="168" formatCode="_-* ###,0&quot;.&quot;00&quot;$&quot;_-;\-* ###,0&quot;.&quot;00&quot;$&quot;_-;_-* &quot;-&quot;??&quot;$&quot;_-;_-@_-"/>
    <numFmt numFmtId="169" formatCode="_(* ##,#0&quot;.&quot;0_);_(* \(###,0&quot;.&quot;00\);_(* &quot;-&quot;??_);_(@_)"/>
    <numFmt numFmtId="170" formatCode="General_)"/>
    <numFmt numFmtId="171" formatCode="0&quot;.&quot;000"/>
    <numFmt numFmtId="172" formatCode="&quot;fl&quot;#,##0_);\(&quot;fl&quot;#,##0\)"/>
    <numFmt numFmtId="173" formatCode="&quot;fl&quot;#,##0_);[Red]\(&quot;fl&quot;#,##0\)"/>
    <numFmt numFmtId="174" formatCode="&quot;fl&quot;###,0&quot;.&quot;00_);\(&quot;fl&quot;###,0&quot;.&quot;00\)"/>
    <numFmt numFmtId="175" formatCode="_-* #,##0_?_._-;\-* #,##0_?_._-;_-* &quot;-&quot;_?_._-;_-@_-"/>
    <numFmt numFmtId="176" formatCode="_-* ###,0&quot;.&quot;00_?_._-;\-* ###,0&quot;.&quot;00_?_._-;_-* &quot;-&quot;??_?_._-;_-@_-"/>
    <numFmt numFmtId="177" formatCode="&quot;fl&quot;###,0&quot;.&quot;00_);[Red]\(&quot;fl&quot;###,0&quot;.&quot;00\)"/>
    <numFmt numFmtId="178" formatCode="_(&quot;fl&quot;* #,##0_);_(&quot;fl&quot;* \(#,##0\);_(&quot;fl&quot;* &quot;-&quot;_);_(@_)"/>
    <numFmt numFmtId="179" formatCode="#,##0&quot;.&quot;;[Red]\-#,##0&quot;.&quot;"/>
    <numFmt numFmtId="180" formatCode="#,##0.00&quot;.&quot;;[Red]\-#,##0.00&quot;.&quot;"/>
  </numFmts>
  <fonts count="2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6F9FE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8" fontId="5" fillId="0" borderId="0" applyFont="0" applyFill="0" applyBorder="0" applyAlignment="0" applyProtection="0"/>
    <xf numFmtId="169" fontId="8" fillId="0" borderId="0" applyFill="0" applyBorder="0" applyAlignment="0"/>
    <xf numFmtId="170" fontId="8" fillId="0" borderId="0" applyFill="0" applyBorder="0" applyAlignment="0"/>
    <xf numFmtId="171" fontId="8" fillId="0" borderId="0" applyFill="0" applyBorder="0" applyAlignment="0"/>
    <xf numFmtId="172" fontId="8" fillId="0" borderId="0" applyFill="0" applyBorder="0" applyAlignment="0"/>
    <xf numFmtId="173" fontId="8" fillId="0" borderId="0" applyFill="0" applyBorder="0" applyAlignment="0"/>
    <xf numFmtId="169" fontId="8" fillId="0" borderId="0" applyFill="0" applyBorder="0" applyAlignment="0"/>
    <xf numFmtId="174" fontId="8" fillId="0" borderId="0" applyFill="0" applyBorder="0" applyAlignment="0"/>
    <xf numFmtId="170" fontId="8" fillId="0" borderId="0" applyFill="0" applyBorder="0" applyAlignment="0"/>
    <xf numFmtId="0" fontId="9" fillId="0" borderId="0" applyFont="0" applyFill="0" applyBorder="0" applyAlignment="0" applyProtection="0"/>
    <xf numFmtId="169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7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8">
      <alignment vertical="center"/>
    </xf>
    <xf numFmtId="169" fontId="8" fillId="0" borderId="0" applyFill="0" applyBorder="0" applyAlignment="0"/>
    <xf numFmtId="170" fontId="8" fillId="0" borderId="0" applyFill="0" applyBorder="0" applyAlignment="0"/>
    <xf numFmtId="169" fontId="8" fillId="0" borderId="0" applyFill="0" applyBorder="0" applyAlignment="0"/>
    <xf numFmtId="174" fontId="8" fillId="0" borderId="0" applyFill="0" applyBorder="0" applyAlignment="0"/>
    <xf numFmtId="170" fontId="8" fillId="0" borderId="0" applyFill="0" applyBorder="0" applyAlignment="0"/>
    <xf numFmtId="0" fontId="5" fillId="0" borderId="0"/>
    <xf numFmtId="0" fontId="12" fillId="0" borderId="9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9" fontId="8" fillId="0" borderId="0" applyFill="0" applyBorder="0" applyAlignment="0"/>
    <xf numFmtId="170" fontId="8" fillId="0" borderId="0" applyFill="0" applyBorder="0" applyAlignment="0"/>
    <xf numFmtId="169" fontId="8" fillId="0" borderId="0" applyFill="0" applyBorder="0" applyAlignment="0"/>
    <xf numFmtId="174" fontId="8" fillId="0" borderId="0" applyFill="0" applyBorder="0" applyAlignment="0"/>
    <xf numFmtId="170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5" fontId="5" fillId="0" borderId="0" applyFont="0" applyFill="0" applyBorder="0" applyAlignment="0" applyProtection="0"/>
    <xf numFmtId="176" fontId="5" fillId="0" borderId="0" applyFont="0" applyFill="0" applyBorder="0" applyAlignment="0" applyProtection="0"/>
    <xf numFmtId="0" fontId="5" fillId="0" borderId="0"/>
    <xf numFmtId="0" fontId="20" fillId="0" borderId="0"/>
    <xf numFmtId="173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69" fontId="8" fillId="0" borderId="0" applyFill="0" applyBorder="0" applyAlignment="0"/>
    <xf numFmtId="170" fontId="8" fillId="0" borderId="0" applyFill="0" applyBorder="0" applyAlignment="0"/>
    <xf numFmtId="169" fontId="8" fillId="0" borderId="0" applyFill="0" applyBorder="0" applyAlignment="0"/>
    <xf numFmtId="174" fontId="8" fillId="0" borderId="0" applyFill="0" applyBorder="0" applyAlignment="0"/>
    <xf numFmtId="170" fontId="8" fillId="0" borderId="0" applyFill="0" applyBorder="0" applyAlignment="0"/>
    <xf numFmtId="0" fontId="5" fillId="0" borderId="0"/>
    <xf numFmtId="49" fontId="10" fillId="0" borderId="0" applyFill="0" applyBorder="0" applyAlignment="0"/>
    <xf numFmtId="177" fontId="8" fillId="0" borderId="0" applyFill="0" applyBorder="0" applyAlignment="0"/>
    <xf numFmtId="178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</cellStyleXfs>
  <cellXfs count="56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 applyProtection="1">
      <alignment horizontal="left" vertical="center" wrapText="1"/>
    </xf>
    <xf numFmtId="9" fontId="3" fillId="3" borderId="1" xfId="0" applyNumberFormat="1" applyFont="1" applyFill="1" applyBorder="1" applyAlignment="1" applyProtection="1">
      <alignment horizontal="left" vertical="center" wrapText="1"/>
    </xf>
    <xf numFmtId="167" fontId="3" fillId="3" borderId="1" xfId="0" applyNumberFormat="1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Fill="1" applyBorder="1" applyAlignment="1" applyProtection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2" fillId="0" borderId="0" xfId="0" applyFont="1"/>
    <xf numFmtId="0" fontId="22" fillId="2" borderId="0" xfId="0" applyFont="1" applyFill="1"/>
    <xf numFmtId="0" fontId="22" fillId="0" borderId="0" xfId="0" applyFont="1" applyFill="1"/>
    <xf numFmtId="0" fontId="23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3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Alignment="1">
      <alignment horizontal="right"/>
    </xf>
  </cellXfs>
  <cellStyles count="102">
    <cellStyle name="_007 рай.цент ПФЗОЖ 2008 нор" xfId="2"/>
    <cellStyle name="_007 рай.цент ПФЗОЖ 2008 норм" xfId="3"/>
    <cellStyle name="_040 повыш" xfId="4"/>
    <cellStyle name="_040 повыш 07" xfId="5"/>
    <cellStyle name="_1 гор.бол 2008-2010" xfId="6"/>
    <cellStyle name="_ГОБМП-2. Формы Минэкономики" xfId="7"/>
    <cellStyle name="_гор.пол в 19 мкр 2010" xfId="8"/>
    <cellStyle name="_доуком 2008" xfId="9"/>
    <cellStyle name="_доукомп ПМСП и узкие" xfId="10"/>
    <cellStyle name="_жум.туб 2008-2010" xfId="11"/>
    <cellStyle name="_зарплаты 2008-018 МИАЦ 011" xfId="12"/>
    <cellStyle name="_кап ремонт 2007" xfId="13"/>
    <cellStyle name="_кап.рем 2004-2007 СКО" xfId="14"/>
    <cellStyle name="_мат.тех оснащ 2007" xfId="15"/>
    <cellStyle name="_мат.тех оснащ 2007 урезанный" xfId="16"/>
    <cellStyle name="_МЗ РК НПА" xfId="17"/>
    <cellStyle name="_обл.туб 2008-2010" xfId="18"/>
    <cellStyle name="_полик Аккайын 2010" xfId="19"/>
    <cellStyle name="_Приложения для ОДЗ1" xfId="20"/>
    <cellStyle name="_Приложения для ОДЗ1 привезла" xfId="21"/>
    <cellStyle name="_проект 2006 шаблон" xfId="22"/>
    <cellStyle name="_свод РБ 2008-2010" xfId="23"/>
    <cellStyle name="_свод РБ 2008-2010 СКО ЦЕЛ ТРАНС" xfId="24"/>
    <cellStyle name="_согласов" xfId="25"/>
    <cellStyle name="_среднесрочн 21.09.05г. инвест" xfId="26"/>
    <cellStyle name="_стац ЦРБ Акжар 2008" xfId="27"/>
    <cellStyle name="_строит 269-019-011" xfId="28"/>
    <cellStyle name="_ТРАНСФ ДЛЯ   Л Н" xfId="29"/>
    <cellStyle name="_туб Муср 2010" xfId="30"/>
    <cellStyle name="_формы по среднесроч плану" xfId="31"/>
    <cellStyle name="_центр крови 2010" xfId="32"/>
    <cellStyle name="Aaia?iue_laroux" xfId="33"/>
    <cellStyle name="Calc Currency (0)" xfId="34"/>
    <cellStyle name="Calc Currency (2)" xfId="35"/>
    <cellStyle name="Calc Percent (0)" xfId="36"/>
    <cellStyle name="Calc Percent (1)" xfId="37"/>
    <cellStyle name="Calc Percent (2)" xfId="38"/>
    <cellStyle name="Calc Units (0)" xfId="39"/>
    <cellStyle name="Calc Units (1)" xfId="40"/>
    <cellStyle name="Calc Units (2)" xfId="41"/>
    <cellStyle name="Comma [0]_#6 Temps &amp; Contractors" xfId="42"/>
    <cellStyle name="Comma [00]" xfId="43"/>
    <cellStyle name="Comma_#6 Temps &amp; Contractors" xfId="44"/>
    <cellStyle name="Currency [0]_#6 Temps &amp; Contractors" xfId="45"/>
    <cellStyle name="Currency [00]" xfId="46"/>
    <cellStyle name="Currency_#6 Temps &amp; Contractors" xfId="47"/>
    <cellStyle name="Date Short" xfId="48"/>
    <cellStyle name="DELTA" xfId="49"/>
    <cellStyle name="Enter Currency (0)" xfId="50"/>
    <cellStyle name="Enter Currency (2)" xfId="51"/>
    <cellStyle name="Enter Units (0)" xfId="52"/>
    <cellStyle name="Enter Units (1)" xfId="53"/>
    <cellStyle name="Enter Units (2)" xfId="54"/>
    <cellStyle name="Flag" xfId="55"/>
    <cellStyle name="Header1" xfId="56"/>
    <cellStyle name="Header2" xfId="57"/>
    <cellStyle name="Heading1" xfId="58"/>
    <cellStyle name="Heading2" xfId="59"/>
    <cellStyle name="Heading3" xfId="60"/>
    <cellStyle name="Heading4" xfId="61"/>
    <cellStyle name="Heading5" xfId="62"/>
    <cellStyle name="Heading6" xfId="63"/>
    <cellStyle name="Horizontal" xfId="64"/>
    <cellStyle name="Hyperlink" xfId="65"/>
    <cellStyle name="Iau?iue_23_1 " xfId="66"/>
    <cellStyle name="Link Currency (0)" xfId="67"/>
    <cellStyle name="Link Currency (2)" xfId="68"/>
    <cellStyle name="Link Units (0)" xfId="69"/>
    <cellStyle name="Link Units (1)" xfId="70"/>
    <cellStyle name="Link Units (2)" xfId="71"/>
    <cellStyle name="Matrix" xfId="72"/>
    <cellStyle name="Normal_# 41-Market &amp;Trends" xfId="73"/>
    <cellStyle name="normбlnм_laroux" xfId="74"/>
    <cellStyle name="Note" xfId="75"/>
    <cellStyle name="Oeiainiaue [0]_laroux" xfId="76"/>
    <cellStyle name="Oeiainiaue_laroux" xfId="77"/>
    <cellStyle name="Option" xfId="78"/>
    <cellStyle name="OptionHeading" xfId="79"/>
    <cellStyle name="Percent [0]" xfId="80"/>
    <cellStyle name="Percent [00]" xfId="81"/>
    <cellStyle name="Percent_#6 Temps &amp; Contractors" xfId="82"/>
    <cellStyle name="PrePop Currency (0)" xfId="83"/>
    <cellStyle name="PrePop Currency (2)" xfId="84"/>
    <cellStyle name="PrePop Units (0)" xfId="85"/>
    <cellStyle name="PrePop Units (1)" xfId="86"/>
    <cellStyle name="PrePop Units (2)" xfId="87"/>
    <cellStyle name="Price" xfId="88"/>
    <cellStyle name="Text Indent A" xfId="89"/>
    <cellStyle name="Text Indent B" xfId="90"/>
    <cellStyle name="Text Indent C" xfId="91"/>
    <cellStyle name="Unit" xfId="92"/>
    <cellStyle name="Vertical" xfId="93"/>
    <cellStyle name="Обычный" xfId="0" builtinId="0"/>
    <cellStyle name="Обычный 2" xfId="94"/>
    <cellStyle name="Обычный 2 2 2" xfId="1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Q24"/>
  <sheetViews>
    <sheetView tabSelected="1" zoomScale="70" zoomScaleNormal="70" workbookViewId="0">
      <pane xSplit="4" ySplit="5" topLeftCell="E6" activePane="bottomRight" state="frozen"/>
      <selection pane="topRight" activeCell="D1" sqref="D1"/>
      <selection pane="bottomLeft" activeCell="A6" sqref="A6"/>
      <selection pane="bottomRight" activeCell="H34" sqref="H34"/>
    </sheetView>
  </sheetViews>
  <sheetFormatPr defaultRowHeight="12.75"/>
  <cols>
    <col min="1" max="1" width="6.5703125" style="40" customWidth="1"/>
    <col min="2" max="2" width="20.85546875" style="40" customWidth="1"/>
    <col min="3" max="3" width="30.7109375" style="40" customWidth="1"/>
    <col min="4" max="4" width="9.140625" style="40"/>
    <col min="5" max="6" width="7.42578125" style="40" hidden="1" customWidth="1"/>
    <col min="7" max="7" width="7.5703125" style="40" hidden="1" customWidth="1"/>
    <col min="8" max="8" width="11.42578125" style="40" customWidth="1"/>
    <col min="9" max="9" width="6.7109375" style="40" hidden="1" customWidth="1"/>
    <col min="10" max="10" width="11.28515625" style="40" hidden="1" customWidth="1"/>
    <col min="11" max="11" width="8.7109375" style="40" hidden="1" customWidth="1"/>
    <col min="12" max="12" width="9.85546875" style="40" hidden="1" customWidth="1"/>
    <col min="13" max="13" width="9.140625" style="40" hidden="1" customWidth="1"/>
    <col min="14" max="14" width="6.28515625" style="40" hidden="1" customWidth="1"/>
    <col min="15" max="15" width="8.85546875" style="40" hidden="1" customWidth="1"/>
    <col min="16" max="16" width="8.5703125" style="40" hidden="1" customWidth="1"/>
    <col min="17" max="17" width="6.28515625" style="41" hidden="1" customWidth="1"/>
    <col min="18" max="18" width="7.85546875" style="41" hidden="1" customWidth="1"/>
    <col min="19" max="19" width="6.28515625" style="41" hidden="1" customWidth="1"/>
    <col min="20" max="20" width="8.28515625" style="40" customWidth="1"/>
    <col min="21" max="21" width="7.85546875" style="40" hidden="1" customWidth="1"/>
    <col min="22" max="22" width="7.28515625" style="40" customWidth="1"/>
    <col min="23" max="23" width="6.7109375" style="40" customWidth="1"/>
    <col min="24" max="24" width="8" style="42" hidden="1" customWidth="1"/>
    <col min="25" max="26" width="5.85546875" style="42" customWidth="1"/>
    <col min="27" max="28" width="8.7109375" style="42" customWidth="1"/>
    <col min="29" max="29" width="7.42578125" style="42" customWidth="1"/>
    <col min="30" max="30" width="7.140625" style="42" customWidth="1"/>
    <col min="31" max="31" width="7.85546875" style="42" customWidth="1"/>
    <col min="32" max="32" width="7.5703125" style="42" bestFit="1" customWidth="1"/>
    <col min="33" max="33" width="6.85546875" style="42" customWidth="1"/>
    <col min="34" max="40" width="6.5703125" style="42" customWidth="1"/>
    <col min="41" max="41" width="8.7109375" style="40" customWidth="1"/>
    <col min="42" max="42" width="12" style="40" customWidth="1"/>
    <col min="43" max="16384" width="9.140625" style="40"/>
  </cols>
  <sheetData>
    <row r="2" spans="1:43">
      <c r="C2" s="40" t="s">
        <v>63</v>
      </c>
      <c r="AH2" s="42" t="s">
        <v>64</v>
      </c>
    </row>
    <row r="3" spans="1:43" ht="15.75" customHeight="1">
      <c r="A3" s="51" t="s">
        <v>61</v>
      </c>
      <c r="B3" s="53" t="s">
        <v>0</v>
      </c>
      <c r="C3" s="53" t="s">
        <v>1</v>
      </c>
      <c r="D3" s="51" t="s">
        <v>2</v>
      </c>
      <c r="E3" s="51" t="s">
        <v>3</v>
      </c>
      <c r="F3" s="51"/>
      <c r="G3" s="51" t="s">
        <v>4</v>
      </c>
      <c r="H3" s="48" t="s">
        <v>5</v>
      </c>
      <c r="I3" s="51" t="s">
        <v>6</v>
      </c>
      <c r="J3" s="51"/>
      <c r="K3" s="51"/>
      <c r="L3" s="51"/>
      <c r="M3" s="48" t="s">
        <v>7</v>
      </c>
      <c r="N3" s="48"/>
      <c r="O3" s="48"/>
      <c r="P3" s="48"/>
      <c r="Q3" s="48"/>
      <c r="R3" s="48"/>
      <c r="S3" s="48"/>
      <c r="T3" s="48" t="s">
        <v>8</v>
      </c>
      <c r="U3" s="48"/>
      <c r="V3" s="48"/>
      <c r="W3" s="48"/>
      <c r="X3" s="48"/>
      <c r="Y3" s="48"/>
      <c r="Z3" s="48"/>
      <c r="AA3" s="47" t="s">
        <v>9</v>
      </c>
      <c r="AB3" s="47"/>
      <c r="AC3" s="47"/>
      <c r="AD3" s="47"/>
      <c r="AE3" s="47"/>
      <c r="AF3" s="47"/>
      <c r="AG3" s="47"/>
      <c r="AH3" s="47" t="s">
        <v>10</v>
      </c>
      <c r="AI3" s="47"/>
      <c r="AJ3" s="47"/>
      <c r="AK3" s="47"/>
      <c r="AL3" s="47"/>
      <c r="AM3" s="47"/>
      <c r="AN3" s="47"/>
      <c r="AO3" s="48" t="s">
        <v>11</v>
      </c>
      <c r="AP3" s="48"/>
    </row>
    <row r="4" spans="1:43" ht="15.75">
      <c r="A4" s="51"/>
      <c r="B4" s="53"/>
      <c r="C4" s="53"/>
      <c r="D4" s="51"/>
      <c r="E4" s="51"/>
      <c r="F4" s="51"/>
      <c r="G4" s="51"/>
      <c r="H4" s="48"/>
      <c r="I4" s="51"/>
      <c r="J4" s="51"/>
      <c r="K4" s="51"/>
      <c r="L4" s="51"/>
      <c r="M4" s="49" t="s">
        <v>12</v>
      </c>
      <c r="N4" s="49"/>
      <c r="O4" s="49"/>
      <c r="P4" s="49"/>
      <c r="Q4" s="50" t="s">
        <v>13</v>
      </c>
      <c r="R4" s="50"/>
      <c r="S4" s="50"/>
      <c r="T4" s="51" t="s">
        <v>12</v>
      </c>
      <c r="U4" s="51"/>
      <c r="V4" s="51"/>
      <c r="W4" s="51"/>
      <c r="X4" s="47" t="s">
        <v>13</v>
      </c>
      <c r="Y4" s="47"/>
      <c r="Z4" s="47"/>
      <c r="AA4" s="52" t="s">
        <v>12</v>
      </c>
      <c r="AB4" s="52"/>
      <c r="AC4" s="52"/>
      <c r="AD4" s="52"/>
      <c r="AE4" s="47" t="s">
        <v>13</v>
      </c>
      <c r="AF4" s="47"/>
      <c r="AG4" s="47"/>
      <c r="AH4" s="52" t="s">
        <v>12</v>
      </c>
      <c r="AI4" s="52"/>
      <c r="AJ4" s="52"/>
      <c r="AK4" s="52"/>
      <c r="AL4" s="47" t="s">
        <v>13</v>
      </c>
      <c r="AM4" s="47"/>
      <c r="AN4" s="47"/>
      <c r="AO4" s="48"/>
      <c r="AP4" s="48"/>
    </row>
    <row r="5" spans="1:43" ht="15.75">
      <c r="A5" s="51"/>
      <c r="B5" s="53"/>
      <c r="C5" s="53"/>
      <c r="D5" s="51"/>
      <c r="E5" s="18" t="s">
        <v>12</v>
      </c>
      <c r="F5" s="2" t="s">
        <v>14</v>
      </c>
      <c r="G5" s="51"/>
      <c r="H5" s="48"/>
      <c r="I5" s="3" t="s">
        <v>15</v>
      </c>
      <c r="J5" s="3" t="s">
        <v>14</v>
      </c>
      <c r="K5" s="3" t="s">
        <v>16</v>
      </c>
      <c r="L5" s="3" t="s">
        <v>14</v>
      </c>
      <c r="M5" s="3" t="s">
        <v>17</v>
      </c>
      <c r="N5" s="1" t="s">
        <v>18</v>
      </c>
      <c r="O5" s="1" t="s">
        <v>19</v>
      </c>
      <c r="P5" s="1" t="s">
        <v>20</v>
      </c>
      <c r="Q5" s="4" t="s">
        <v>18</v>
      </c>
      <c r="R5" s="4" t="s">
        <v>19</v>
      </c>
      <c r="S5" s="4" t="s">
        <v>20</v>
      </c>
      <c r="T5" s="3" t="s">
        <v>17</v>
      </c>
      <c r="U5" s="2" t="s">
        <v>21</v>
      </c>
      <c r="V5" s="2" t="s">
        <v>22</v>
      </c>
      <c r="W5" s="2" t="s">
        <v>23</v>
      </c>
      <c r="X5" s="6" t="s">
        <v>21</v>
      </c>
      <c r="Y5" s="6" t="s">
        <v>22</v>
      </c>
      <c r="Z5" s="6" t="s">
        <v>23</v>
      </c>
      <c r="AA5" s="15" t="s">
        <v>17</v>
      </c>
      <c r="AB5" s="16" t="s">
        <v>24</v>
      </c>
      <c r="AC5" s="16" t="s">
        <v>25</v>
      </c>
      <c r="AD5" s="16" t="s">
        <v>26</v>
      </c>
      <c r="AE5" s="16" t="s">
        <v>24</v>
      </c>
      <c r="AF5" s="16" t="s">
        <v>25</v>
      </c>
      <c r="AG5" s="16" t="s">
        <v>26</v>
      </c>
      <c r="AH5" s="15" t="s">
        <v>27</v>
      </c>
      <c r="AI5" s="16" t="s">
        <v>28</v>
      </c>
      <c r="AJ5" s="16" t="s">
        <v>29</v>
      </c>
      <c r="AK5" s="16" t="s">
        <v>30</v>
      </c>
      <c r="AL5" s="16" t="s">
        <v>28</v>
      </c>
      <c r="AM5" s="16" t="s">
        <v>29</v>
      </c>
      <c r="AN5" s="16" t="s">
        <v>30</v>
      </c>
      <c r="AO5" s="3" t="s">
        <v>12</v>
      </c>
      <c r="AP5" s="3" t="s">
        <v>14</v>
      </c>
    </row>
    <row r="6" spans="1:43" s="43" customFormat="1" ht="31.5">
      <c r="A6" s="22">
        <v>1</v>
      </c>
      <c r="B6" s="19" t="s">
        <v>31</v>
      </c>
      <c r="C6" s="19" t="s">
        <v>32</v>
      </c>
      <c r="D6" s="20" t="s">
        <v>33</v>
      </c>
      <c r="E6" s="23"/>
      <c r="F6" s="23"/>
      <c r="G6" s="23"/>
      <c r="H6" s="24">
        <v>4100</v>
      </c>
      <c r="I6" s="25"/>
      <c r="J6" s="23">
        <v>250</v>
      </c>
      <c r="K6" s="25"/>
      <c r="L6" s="26">
        <f t="shared" ref="L6:L19" si="0">K6*H6/1000</f>
        <v>0</v>
      </c>
      <c r="M6" s="20">
        <f t="shared" ref="M6:M17" si="1">N6+O6+P6</f>
        <v>0</v>
      </c>
      <c r="N6" s="20"/>
      <c r="O6" s="20"/>
      <c r="P6" s="20"/>
      <c r="Q6" s="20">
        <f t="shared" ref="Q6:Q17" si="2">H6*N6/1000</f>
        <v>0</v>
      </c>
      <c r="R6" s="20">
        <f t="shared" ref="R6:R17" si="3">H6*O6/1000</f>
        <v>0</v>
      </c>
      <c r="S6" s="20">
        <f t="shared" ref="S6:S17" si="4">H6*P6/1000</f>
        <v>0</v>
      </c>
      <c r="T6" s="20">
        <f t="shared" ref="T6:T17" si="5">U6+V6+W6</f>
        <v>40</v>
      </c>
      <c r="U6" s="20"/>
      <c r="V6" s="20">
        <v>20</v>
      </c>
      <c r="W6" s="20">
        <v>20</v>
      </c>
      <c r="X6" s="20">
        <f t="shared" ref="X6:X17" si="6">H6*U6/1000</f>
        <v>0</v>
      </c>
      <c r="Y6" s="20">
        <f t="shared" ref="Y6:Y17" si="7">H6*V6/1000</f>
        <v>82</v>
      </c>
      <c r="Z6" s="20">
        <f t="shared" ref="Z6:Z17" si="8">H6*W6/1000</f>
        <v>82</v>
      </c>
      <c r="AA6" s="20">
        <f t="shared" ref="AA6:AA17" si="9">AB6+AC6+AD6</f>
        <v>100</v>
      </c>
      <c r="AB6" s="20">
        <v>30</v>
      </c>
      <c r="AC6" s="20">
        <v>30</v>
      </c>
      <c r="AD6" s="20">
        <v>40</v>
      </c>
      <c r="AE6" s="20">
        <f t="shared" ref="AE6:AE17" si="10">H6*AB6/1000</f>
        <v>123</v>
      </c>
      <c r="AF6" s="20">
        <f t="shared" ref="AF6:AF17" si="11">H6*AC6/1000</f>
        <v>123</v>
      </c>
      <c r="AG6" s="20">
        <f t="shared" ref="AG6:AG17" si="12">H6*AD6/1000</f>
        <v>164</v>
      </c>
      <c r="AH6" s="20">
        <f t="shared" ref="AH6:AH17" si="13">AI6+AJ6+AK6</f>
        <v>60</v>
      </c>
      <c r="AI6" s="20">
        <v>30</v>
      </c>
      <c r="AJ6" s="20">
        <v>30</v>
      </c>
      <c r="AK6" s="20"/>
      <c r="AL6" s="20">
        <f t="shared" ref="AL6:AL17" si="14">H6*AI6/1000</f>
        <v>123</v>
      </c>
      <c r="AM6" s="20">
        <f t="shared" ref="AM6:AM17" si="15">H6*AJ6/1000</f>
        <v>123</v>
      </c>
      <c r="AN6" s="20">
        <f t="shared" ref="AN6:AN17" si="16">H6*AK6/1000</f>
        <v>0</v>
      </c>
      <c r="AO6" s="20">
        <f t="shared" ref="AO6:AO17" si="17">M6+T6+AA6+AH6</f>
        <v>200</v>
      </c>
      <c r="AP6" s="27">
        <f t="shared" ref="AP6:AP17" si="18">Q6+R6+S6+X6+Y6+Z6+AE6+AF6+AG6+AL6+AM6+AN6</f>
        <v>820</v>
      </c>
    </row>
    <row r="7" spans="1:43" ht="15.75">
      <c r="A7" s="6">
        <v>2</v>
      </c>
      <c r="B7" s="5" t="s">
        <v>34</v>
      </c>
      <c r="C7" s="5" t="s">
        <v>35</v>
      </c>
      <c r="D7" s="6" t="s">
        <v>60</v>
      </c>
      <c r="E7" s="1"/>
      <c r="F7" s="1"/>
      <c r="G7" s="1"/>
      <c r="H7" s="28">
        <v>6.2</v>
      </c>
      <c r="I7" s="29"/>
      <c r="J7" s="30">
        <v>250</v>
      </c>
      <c r="K7" s="29"/>
      <c r="L7" s="26">
        <f t="shared" si="0"/>
        <v>0</v>
      </c>
      <c r="M7" s="2">
        <f t="shared" si="1"/>
        <v>0</v>
      </c>
      <c r="N7" s="2"/>
      <c r="O7" s="2"/>
      <c r="P7" s="2"/>
      <c r="Q7" s="31">
        <f t="shared" si="2"/>
        <v>0</v>
      </c>
      <c r="R7" s="31">
        <f t="shared" si="3"/>
        <v>0</v>
      </c>
      <c r="S7" s="31">
        <f t="shared" si="4"/>
        <v>0</v>
      </c>
      <c r="T7" s="2">
        <f t="shared" si="5"/>
        <v>250</v>
      </c>
      <c r="U7" s="2"/>
      <c r="V7" s="2">
        <v>250</v>
      </c>
      <c r="W7" s="2"/>
      <c r="X7" s="6">
        <f t="shared" si="6"/>
        <v>0</v>
      </c>
      <c r="Y7" s="6">
        <f t="shared" si="7"/>
        <v>1.55</v>
      </c>
      <c r="Z7" s="6">
        <f t="shared" si="8"/>
        <v>0</v>
      </c>
      <c r="AA7" s="6">
        <f t="shared" si="9"/>
        <v>0</v>
      </c>
      <c r="AB7" s="6"/>
      <c r="AC7" s="6"/>
      <c r="AD7" s="6"/>
      <c r="AE7" s="6">
        <f t="shared" si="10"/>
        <v>0</v>
      </c>
      <c r="AF7" s="6">
        <f t="shared" si="11"/>
        <v>0</v>
      </c>
      <c r="AG7" s="6">
        <f t="shared" si="12"/>
        <v>0</v>
      </c>
      <c r="AH7" s="6">
        <f t="shared" si="13"/>
        <v>0</v>
      </c>
      <c r="AI7" s="6"/>
      <c r="AJ7" s="6"/>
      <c r="AK7" s="6"/>
      <c r="AL7" s="6">
        <f t="shared" si="14"/>
        <v>0</v>
      </c>
      <c r="AM7" s="6">
        <f t="shared" si="15"/>
        <v>0</v>
      </c>
      <c r="AN7" s="6">
        <f t="shared" si="16"/>
        <v>0</v>
      </c>
      <c r="AO7" s="2">
        <f t="shared" si="17"/>
        <v>250</v>
      </c>
      <c r="AP7" s="32">
        <f t="shared" si="18"/>
        <v>1.55</v>
      </c>
    </row>
    <row r="8" spans="1:43" ht="15.75">
      <c r="A8" s="6">
        <v>3</v>
      </c>
      <c r="B8" s="5" t="s">
        <v>36</v>
      </c>
      <c r="C8" s="5" t="s">
        <v>37</v>
      </c>
      <c r="D8" s="6" t="s">
        <v>60</v>
      </c>
      <c r="E8" s="1"/>
      <c r="F8" s="1"/>
      <c r="G8" s="1"/>
      <c r="H8" s="28">
        <v>10.25</v>
      </c>
      <c r="I8" s="29"/>
      <c r="J8" s="30">
        <v>120</v>
      </c>
      <c r="K8" s="29"/>
      <c r="L8" s="26">
        <f t="shared" si="0"/>
        <v>0</v>
      </c>
      <c r="M8" s="2">
        <f t="shared" si="1"/>
        <v>0</v>
      </c>
      <c r="N8" s="2"/>
      <c r="O8" s="2"/>
      <c r="P8" s="2"/>
      <c r="Q8" s="31">
        <f t="shared" si="2"/>
        <v>0</v>
      </c>
      <c r="R8" s="31">
        <f t="shared" si="3"/>
        <v>0</v>
      </c>
      <c r="S8" s="31">
        <f t="shared" si="4"/>
        <v>0</v>
      </c>
      <c r="T8" s="2">
        <f t="shared" si="5"/>
        <v>120</v>
      </c>
      <c r="U8" s="2"/>
      <c r="V8" s="2">
        <v>120</v>
      </c>
      <c r="W8" s="2"/>
      <c r="X8" s="6">
        <f t="shared" si="6"/>
        <v>0</v>
      </c>
      <c r="Y8" s="6">
        <f t="shared" si="7"/>
        <v>1.23</v>
      </c>
      <c r="Z8" s="6">
        <f t="shared" si="8"/>
        <v>0</v>
      </c>
      <c r="AA8" s="6">
        <f t="shared" si="9"/>
        <v>0</v>
      </c>
      <c r="AB8" s="6"/>
      <c r="AC8" s="6"/>
      <c r="AD8" s="6"/>
      <c r="AE8" s="6">
        <f t="shared" si="10"/>
        <v>0</v>
      </c>
      <c r="AF8" s="6">
        <f t="shared" si="11"/>
        <v>0</v>
      </c>
      <c r="AG8" s="6">
        <f t="shared" si="12"/>
        <v>0</v>
      </c>
      <c r="AH8" s="6">
        <f t="shared" si="13"/>
        <v>0</v>
      </c>
      <c r="AI8" s="6"/>
      <c r="AJ8" s="6"/>
      <c r="AK8" s="6"/>
      <c r="AL8" s="6">
        <f t="shared" si="14"/>
        <v>0</v>
      </c>
      <c r="AM8" s="6">
        <f t="shared" si="15"/>
        <v>0</v>
      </c>
      <c r="AN8" s="6">
        <f t="shared" si="16"/>
        <v>0</v>
      </c>
      <c r="AO8" s="2">
        <f t="shared" si="17"/>
        <v>120</v>
      </c>
      <c r="AP8" s="32">
        <f t="shared" si="18"/>
        <v>1.23</v>
      </c>
    </row>
    <row r="9" spans="1:43" s="43" customFormat="1" ht="33" customHeight="1">
      <c r="A9" s="6">
        <v>4</v>
      </c>
      <c r="B9" s="5" t="s">
        <v>38</v>
      </c>
      <c r="C9" s="7" t="s">
        <v>39</v>
      </c>
      <c r="D9" s="33" t="s">
        <v>40</v>
      </c>
      <c r="E9" s="1"/>
      <c r="F9" s="1"/>
      <c r="G9" s="1"/>
      <c r="H9" s="28">
        <v>189</v>
      </c>
      <c r="I9" s="29"/>
      <c r="J9" s="33">
        <v>100</v>
      </c>
      <c r="K9" s="29"/>
      <c r="L9" s="26">
        <f t="shared" si="0"/>
        <v>0</v>
      </c>
      <c r="M9" s="2">
        <f t="shared" si="1"/>
        <v>0</v>
      </c>
      <c r="N9" s="2"/>
      <c r="O9" s="2"/>
      <c r="P9" s="2"/>
      <c r="Q9" s="31">
        <f t="shared" si="2"/>
        <v>0</v>
      </c>
      <c r="R9" s="31">
        <f t="shared" si="3"/>
        <v>0</v>
      </c>
      <c r="S9" s="31">
        <f t="shared" si="4"/>
        <v>0</v>
      </c>
      <c r="T9" s="2">
        <f t="shared" si="5"/>
        <v>50</v>
      </c>
      <c r="U9" s="2"/>
      <c r="V9" s="2">
        <v>50</v>
      </c>
      <c r="W9" s="2"/>
      <c r="X9" s="6">
        <f t="shared" si="6"/>
        <v>0</v>
      </c>
      <c r="Y9" s="6">
        <f t="shared" si="7"/>
        <v>9.4499999999999993</v>
      </c>
      <c r="Z9" s="6">
        <f t="shared" si="8"/>
        <v>0</v>
      </c>
      <c r="AA9" s="6">
        <f t="shared" si="9"/>
        <v>50</v>
      </c>
      <c r="AB9" s="6">
        <v>50</v>
      </c>
      <c r="AC9" s="6"/>
      <c r="AD9" s="6"/>
      <c r="AE9" s="6">
        <f t="shared" si="10"/>
        <v>9.4499999999999993</v>
      </c>
      <c r="AF9" s="6">
        <f t="shared" si="11"/>
        <v>0</v>
      </c>
      <c r="AG9" s="6">
        <f t="shared" si="12"/>
        <v>0</v>
      </c>
      <c r="AH9" s="6">
        <f t="shared" si="13"/>
        <v>0</v>
      </c>
      <c r="AI9" s="6"/>
      <c r="AJ9" s="6"/>
      <c r="AK9" s="6"/>
      <c r="AL9" s="6">
        <f t="shared" si="14"/>
        <v>0</v>
      </c>
      <c r="AM9" s="6">
        <f t="shared" si="15"/>
        <v>0</v>
      </c>
      <c r="AN9" s="6">
        <f t="shared" si="16"/>
        <v>0</v>
      </c>
      <c r="AO9" s="2">
        <f t="shared" si="17"/>
        <v>100</v>
      </c>
      <c r="AP9" s="32">
        <f t="shared" si="18"/>
        <v>18.899999999999999</v>
      </c>
    </row>
    <row r="10" spans="1:43" ht="36.75" customHeight="1">
      <c r="A10" s="6">
        <v>5</v>
      </c>
      <c r="B10" s="5" t="s">
        <v>41</v>
      </c>
      <c r="C10" s="7" t="s">
        <v>42</v>
      </c>
      <c r="D10" s="8" t="s">
        <v>43</v>
      </c>
      <c r="E10" s="1"/>
      <c r="F10" s="1"/>
      <c r="G10" s="1"/>
      <c r="H10" s="28">
        <v>72.3</v>
      </c>
      <c r="I10" s="29"/>
      <c r="J10" s="30">
        <v>200</v>
      </c>
      <c r="K10" s="29"/>
      <c r="L10" s="26">
        <f t="shared" si="0"/>
        <v>0</v>
      </c>
      <c r="M10" s="2">
        <f t="shared" si="1"/>
        <v>0</v>
      </c>
      <c r="N10" s="2"/>
      <c r="O10" s="2"/>
      <c r="P10" s="2"/>
      <c r="Q10" s="31">
        <f t="shared" si="2"/>
        <v>0</v>
      </c>
      <c r="R10" s="31">
        <f t="shared" si="3"/>
        <v>0</v>
      </c>
      <c r="S10" s="31">
        <f t="shared" si="4"/>
        <v>0</v>
      </c>
      <c r="T10" s="2">
        <f t="shared" si="5"/>
        <v>200</v>
      </c>
      <c r="U10" s="2"/>
      <c r="V10" s="2">
        <v>200</v>
      </c>
      <c r="W10" s="2"/>
      <c r="X10" s="6">
        <f t="shared" si="6"/>
        <v>0</v>
      </c>
      <c r="Y10" s="6">
        <f t="shared" si="7"/>
        <v>14.46</v>
      </c>
      <c r="Z10" s="6">
        <f t="shared" si="8"/>
        <v>0</v>
      </c>
      <c r="AA10" s="6">
        <f t="shared" si="9"/>
        <v>0</v>
      </c>
      <c r="AB10" s="6"/>
      <c r="AC10" s="6"/>
      <c r="AD10" s="6"/>
      <c r="AE10" s="6">
        <f t="shared" si="10"/>
        <v>0</v>
      </c>
      <c r="AF10" s="6">
        <f t="shared" si="11"/>
        <v>0</v>
      </c>
      <c r="AG10" s="6">
        <f t="shared" si="12"/>
        <v>0</v>
      </c>
      <c r="AH10" s="6">
        <f t="shared" si="13"/>
        <v>0</v>
      </c>
      <c r="AI10" s="6"/>
      <c r="AJ10" s="6"/>
      <c r="AK10" s="6"/>
      <c r="AL10" s="6">
        <f t="shared" si="14"/>
        <v>0</v>
      </c>
      <c r="AM10" s="6">
        <f t="shared" si="15"/>
        <v>0</v>
      </c>
      <c r="AN10" s="6">
        <f t="shared" si="16"/>
        <v>0</v>
      </c>
      <c r="AO10" s="2">
        <f t="shared" si="17"/>
        <v>200</v>
      </c>
      <c r="AP10" s="32">
        <f t="shared" si="18"/>
        <v>14.46</v>
      </c>
    </row>
    <row r="11" spans="1:43" s="43" customFormat="1" ht="15.75">
      <c r="A11" s="8">
        <v>6</v>
      </c>
      <c r="B11" s="5" t="s">
        <v>44</v>
      </c>
      <c r="C11" s="7" t="s">
        <v>45</v>
      </c>
      <c r="D11" s="9" t="s">
        <v>58</v>
      </c>
      <c r="E11" s="29"/>
      <c r="F11" s="29"/>
      <c r="G11" s="29"/>
      <c r="H11" s="28">
        <v>140</v>
      </c>
      <c r="I11" s="29"/>
      <c r="J11" s="30">
        <v>10</v>
      </c>
      <c r="K11" s="29"/>
      <c r="L11" s="26">
        <f t="shared" si="0"/>
        <v>0</v>
      </c>
      <c r="M11" s="2">
        <f t="shared" si="1"/>
        <v>0</v>
      </c>
      <c r="N11" s="2"/>
      <c r="O11" s="2"/>
      <c r="P11" s="2"/>
      <c r="Q11" s="31">
        <f t="shared" si="2"/>
        <v>0</v>
      </c>
      <c r="R11" s="31">
        <f t="shared" si="3"/>
        <v>0</v>
      </c>
      <c r="S11" s="31">
        <f t="shared" si="4"/>
        <v>0</v>
      </c>
      <c r="T11" s="2">
        <f t="shared" si="5"/>
        <v>10</v>
      </c>
      <c r="U11" s="2"/>
      <c r="V11" s="2">
        <v>10</v>
      </c>
      <c r="W11" s="2"/>
      <c r="X11" s="6">
        <f t="shared" si="6"/>
        <v>0</v>
      </c>
      <c r="Y11" s="6">
        <f t="shared" si="7"/>
        <v>1.4</v>
      </c>
      <c r="Z11" s="6">
        <f t="shared" si="8"/>
        <v>0</v>
      </c>
      <c r="AA11" s="6">
        <f t="shared" si="9"/>
        <v>0</v>
      </c>
      <c r="AB11" s="6"/>
      <c r="AC11" s="6"/>
      <c r="AD11" s="6"/>
      <c r="AE11" s="6">
        <f t="shared" si="10"/>
        <v>0</v>
      </c>
      <c r="AF11" s="6">
        <f t="shared" si="11"/>
        <v>0</v>
      </c>
      <c r="AG11" s="6">
        <f t="shared" si="12"/>
        <v>0</v>
      </c>
      <c r="AH11" s="6">
        <f t="shared" si="13"/>
        <v>0</v>
      </c>
      <c r="AI11" s="6"/>
      <c r="AJ11" s="6"/>
      <c r="AK11" s="6"/>
      <c r="AL11" s="6">
        <f t="shared" si="14"/>
        <v>0</v>
      </c>
      <c r="AM11" s="6">
        <f t="shared" si="15"/>
        <v>0</v>
      </c>
      <c r="AN11" s="6">
        <f t="shared" si="16"/>
        <v>0</v>
      </c>
      <c r="AO11" s="2">
        <f t="shared" si="17"/>
        <v>10</v>
      </c>
      <c r="AP11" s="32">
        <f t="shared" si="18"/>
        <v>1.4</v>
      </c>
    </row>
    <row r="12" spans="1:43" s="42" customFormat="1" ht="16.5" customHeight="1">
      <c r="A12" s="6">
        <v>7</v>
      </c>
      <c r="B12" s="39" t="s">
        <v>46</v>
      </c>
      <c r="C12" s="5" t="s">
        <v>59</v>
      </c>
      <c r="D12" s="10" t="s">
        <v>60</v>
      </c>
      <c r="E12" s="25"/>
      <c r="F12" s="25"/>
      <c r="G12" s="25"/>
      <c r="H12" s="34">
        <v>40</v>
      </c>
      <c r="I12" s="25"/>
      <c r="J12" s="16">
        <v>730</v>
      </c>
      <c r="K12" s="25"/>
      <c r="L12" s="26">
        <f t="shared" si="0"/>
        <v>0</v>
      </c>
      <c r="M12" s="6">
        <f t="shared" si="1"/>
        <v>0</v>
      </c>
      <c r="N12" s="6"/>
      <c r="O12" s="6"/>
      <c r="P12" s="6"/>
      <c r="Q12" s="6">
        <f t="shared" si="2"/>
        <v>0</v>
      </c>
      <c r="R12" s="6">
        <f t="shared" si="3"/>
        <v>0</v>
      </c>
      <c r="S12" s="6">
        <f t="shared" si="4"/>
        <v>0</v>
      </c>
      <c r="T12" s="6">
        <f t="shared" si="5"/>
        <v>400</v>
      </c>
      <c r="U12" s="6"/>
      <c r="V12" s="6">
        <v>250</v>
      </c>
      <c r="W12" s="6">
        <v>150</v>
      </c>
      <c r="X12" s="6">
        <f t="shared" si="6"/>
        <v>0</v>
      </c>
      <c r="Y12" s="6">
        <f t="shared" si="7"/>
        <v>10</v>
      </c>
      <c r="Z12" s="6">
        <f t="shared" si="8"/>
        <v>6</v>
      </c>
      <c r="AA12" s="6">
        <f t="shared" si="9"/>
        <v>350</v>
      </c>
      <c r="AB12" s="6">
        <v>100</v>
      </c>
      <c r="AC12" s="6">
        <v>100</v>
      </c>
      <c r="AD12" s="6">
        <v>150</v>
      </c>
      <c r="AE12" s="6">
        <f t="shared" si="10"/>
        <v>4</v>
      </c>
      <c r="AF12" s="6">
        <f t="shared" si="11"/>
        <v>4</v>
      </c>
      <c r="AG12" s="6">
        <f t="shared" si="12"/>
        <v>6</v>
      </c>
      <c r="AH12" s="6">
        <f t="shared" si="13"/>
        <v>0</v>
      </c>
      <c r="AI12" s="6"/>
      <c r="AJ12" s="6"/>
      <c r="AK12" s="6"/>
      <c r="AL12" s="6">
        <f t="shared" si="14"/>
        <v>0</v>
      </c>
      <c r="AM12" s="6">
        <f t="shared" si="15"/>
        <v>0</v>
      </c>
      <c r="AN12" s="6">
        <f t="shared" si="16"/>
        <v>0</v>
      </c>
      <c r="AO12" s="6">
        <f t="shared" si="17"/>
        <v>750</v>
      </c>
      <c r="AP12" s="35">
        <f t="shared" si="18"/>
        <v>30</v>
      </c>
    </row>
    <row r="13" spans="1:43" s="42" customFormat="1" ht="30.75" customHeight="1">
      <c r="A13" s="6">
        <v>8</v>
      </c>
      <c r="B13" s="39" t="s">
        <v>47</v>
      </c>
      <c r="C13" s="11" t="s">
        <v>48</v>
      </c>
      <c r="D13" s="10" t="s">
        <v>58</v>
      </c>
      <c r="E13" s="25"/>
      <c r="F13" s="25"/>
      <c r="G13" s="25"/>
      <c r="H13" s="34">
        <v>155.09</v>
      </c>
      <c r="I13" s="25"/>
      <c r="J13" s="36">
        <v>10</v>
      </c>
      <c r="K13" s="25"/>
      <c r="L13" s="26">
        <f t="shared" si="0"/>
        <v>0</v>
      </c>
      <c r="M13" s="6">
        <f t="shared" si="1"/>
        <v>0</v>
      </c>
      <c r="N13" s="6"/>
      <c r="O13" s="6"/>
      <c r="P13" s="6"/>
      <c r="Q13" s="6">
        <f t="shared" si="2"/>
        <v>0</v>
      </c>
      <c r="R13" s="6">
        <f t="shared" si="3"/>
        <v>0</v>
      </c>
      <c r="S13" s="6">
        <f t="shared" si="4"/>
        <v>0</v>
      </c>
      <c r="T13" s="6">
        <f t="shared" si="5"/>
        <v>10</v>
      </c>
      <c r="U13" s="6"/>
      <c r="V13" s="6">
        <v>10</v>
      </c>
      <c r="W13" s="6"/>
      <c r="X13" s="6">
        <f t="shared" si="6"/>
        <v>0</v>
      </c>
      <c r="Y13" s="6">
        <f t="shared" si="7"/>
        <v>1.5509000000000002</v>
      </c>
      <c r="Z13" s="6">
        <f t="shared" si="8"/>
        <v>0</v>
      </c>
      <c r="AA13" s="6">
        <f t="shared" si="9"/>
        <v>0</v>
      </c>
      <c r="AB13" s="6"/>
      <c r="AC13" s="6"/>
      <c r="AD13" s="6"/>
      <c r="AE13" s="6">
        <f t="shared" si="10"/>
        <v>0</v>
      </c>
      <c r="AF13" s="6">
        <f t="shared" si="11"/>
        <v>0</v>
      </c>
      <c r="AG13" s="6">
        <f t="shared" si="12"/>
        <v>0</v>
      </c>
      <c r="AH13" s="6">
        <f t="shared" si="13"/>
        <v>0</v>
      </c>
      <c r="AI13" s="6"/>
      <c r="AJ13" s="6"/>
      <c r="AK13" s="6"/>
      <c r="AL13" s="6">
        <f t="shared" si="14"/>
        <v>0</v>
      </c>
      <c r="AM13" s="6">
        <f t="shared" si="15"/>
        <v>0</v>
      </c>
      <c r="AN13" s="6">
        <f t="shared" si="16"/>
        <v>0</v>
      </c>
      <c r="AO13" s="6">
        <f t="shared" si="17"/>
        <v>10</v>
      </c>
      <c r="AP13" s="35">
        <f t="shared" si="18"/>
        <v>1.5509000000000002</v>
      </c>
    </row>
    <row r="14" spans="1:43" ht="15.75">
      <c r="A14" s="6">
        <v>9</v>
      </c>
      <c r="B14" s="39" t="s">
        <v>49</v>
      </c>
      <c r="C14" s="12" t="s">
        <v>50</v>
      </c>
      <c r="D14" s="9" t="s">
        <v>33</v>
      </c>
      <c r="E14" s="29"/>
      <c r="F14" s="29"/>
      <c r="G14" s="29"/>
      <c r="H14" s="28">
        <v>2240</v>
      </c>
      <c r="I14" s="29"/>
      <c r="J14" s="37">
        <v>10</v>
      </c>
      <c r="K14" s="29"/>
      <c r="L14" s="26">
        <f t="shared" si="0"/>
        <v>0</v>
      </c>
      <c r="M14" s="2">
        <f t="shared" si="1"/>
        <v>0</v>
      </c>
      <c r="N14" s="2"/>
      <c r="O14" s="2"/>
      <c r="P14" s="2"/>
      <c r="Q14" s="31">
        <f t="shared" si="2"/>
        <v>0</v>
      </c>
      <c r="R14" s="31">
        <f t="shared" si="3"/>
        <v>0</v>
      </c>
      <c r="S14" s="31">
        <f t="shared" si="4"/>
        <v>0</v>
      </c>
      <c r="T14" s="2">
        <f t="shared" si="5"/>
        <v>10</v>
      </c>
      <c r="U14" s="2"/>
      <c r="V14" s="2">
        <v>10</v>
      </c>
      <c r="W14" s="2"/>
      <c r="X14" s="6">
        <f t="shared" si="6"/>
        <v>0</v>
      </c>
      <c r="Y14" s="6">
        <f t="shared" si="7"/>
        <v>22.4</v>
      </c>
      <c r="Z14" s="6">
        <f t="shared" si="8"/>
        <v>0</v>
      </c>
      <c r="AA14" s="6">
        <f t="shared" si="9"/>
        <v>0</v>
      </c>
      <c r="AB14" s="6"/>
      <c r="AC14" s="6"/>
      <c r="AD14" s="6"/>
      <c r="AE14" s="6">
        <f t="shared" si="10"/>
        <v>0</v>
      </c>
      <c r="AF14" s="6">
        <f t="shared" si="11"/>
        <v>0</v>
      </c>
      <c r="AG14" s="6">
        <f t="shared" si="12"/>
        <v>0</v>
      </c>
      <c r="AH14" s="6">
        <f t="shared" si="13"/>
        <v>0</v>
      </c>
      <c r="AI14" s="6"/>
      <c r="AJ14" s="6"/>
      <c r="AK14" s="6"/>
      <c r="AL14" s="6">
        <f t="shared" si="14"/>
        <v>0</v>
      </c>
      <c r="AM14" s="6">
        <f t="shared" si="15"/>
        <v>0</v>
      </c>
      <c r="AN14" s="6">
        <f t="shared" si="16"/>
        <v>0</v>
      </c>
      <c r="AO14" s="2">
        <f t="shared" si="17"/>
        <v>10</v>
      </c>
      <c r="AP14" s="32">
        <f t="shared" si="18"/>
        <v>22.4</v>
      </c>
    </row>
    <row r="15" spans="1:43" ht="15.75">
      <c r="A15" s="6">
        <v>10</v>
      </c>
      <c r="B15" s="39" t="s">
        <v>51</v>
      </c>
      <c r="C15" s="11" t="s">
        <v>52</v>
      </c>
      <c r="D15" s="9" t="s">
        <v>62</v>
      </c>
      <c r="E15" s="29"/>
      <c r="F15" s="29"/>
      <c r="G15" s="29"/>
      <c r="H15" s="34">
        <v>695</v>
      </c>
      <c r="I15" s="29"/>
      <c r="J15" s="37"/>
      <c r="K15" s="29"/>
      <c r="L15" s="26">
        <f t="shared" si="0"/>
        <v>0</v>
      </c>
      <c r="M15" s="2"/>
      <c r="N15" s="2"/>
      <c r="O15" s="2"/>
      <c r="P15" s="2"/>
      <c r="Q15" s="31">
        <f t="shared" si="2"/>
        <v>0</v>
      </c>
      <c r="R15" s="31">
        <f t="shared" si="3"/>
        <v>0</v>
      </c>
      <c r="S15" s="31">
        <f t="shared" si="4"/>
        <v>0</v>
      </c>
      <c r="T15" s="2">
        <f t="shared" si="5"/>
        <v>40</v>
      </c>
      <c r="U15" s="2"/>
      <c r="V15" s="2">
        <v>40</v>
      </c>
      <c r="W15" s="2"/>
      <c r="X15" s="6">
        <f t="shared" si="6"/>
        <v>0</v>
      </c>
      <c r="Y15" s="6">
        <f t="shared" si="7"/>
        <v>27.8</v>
      </c>
      <c r="Z15" s="6">
        <f t="shared" si="8"/>
        <v>0</v>
      </c>
      <c r="AA15" s="6">
        <f t="shared" si="9"/>
        <v>30</v>
      </c>
      <c r="AB15" s="6"/>
      <c r="AC15" s="6">
        <v>30</v>
      </c>
      <c r="AD15" s="6"/>
      <c r="AE15" s="6">
        <f t="shared" si="10"/>
        <v>0</v>
      </c>
      <c r="AF15" s="6">
        <f t="shared" si="11"/>
        <v>20.85</v>
      </c>
      <c r="AG15" s="6">
        <f t="shared" si="12"/>
        <v>0</v>
      </c>
      <c r="AH15" s="6">
        <f t="shared" si="13"/>
        <v>20</v>
      </c>
      <c r="AI15" s="6"/>
      <c r="AJ15" s="6">
        <v>20</v>
      </c>
      <c r="AK15" s="6"/>
      <c r="AL15" s="6">
        <f t="shared" si="14"/>
        <v>0</v>
      </c>
      <c r="AM15" s="6">
        <f t="shared" si="15"/>
        <v>13.9</v>
      </c>
      <c r="AN15" s="6">
        <f t="shared" si="16"/>
        <v>0</v>
      </c>
      <c r="AO15" s="2">
        <f>M15+T15+AA15+AH15</f>
        <v>90</v>
      </c>
      <c r="AP15" s="32">
        <f>Q15+R15+S15+X15+Y15+Z15+AE15+AF15+AG15+AL15+AM15+AN15</f>
        <v>62.550000000000004</v>
      </c>
      <c r="AQ15" s="43"/>
    </row>
    <row r="16" spans="1:43" ht="15.75">
      <c r="A16" s="6">
        <v>11</v>
      </c>
      <c r="B16" s="39" t="s">
        <v>53</v>
      </c>
      <c r="C16" s="13" t="s">
        <v>54</v>
      </c>
      <c r="D16" s="9" t="s">
        <v>58</v>
      </c>
      <c r="E16" s="29"/>
      <c r="F16" s="29"/>
      <c r="G16" s="29"/>
      <c r="H16" s="34">
        <v>920</v>
      </c>
      <c r="I16" s="29"/>
      <c r="J16" s="37">
        <v>10</v>
      </c>
      <c r="K16" s="29"/>
      <c r="L16" s="26">
        <f t="shared" si="0"/>
        <v>0</v>
      </c>
      <c r="M16" s="2">
        <f t="shared" si="1"/>
        <v>0</v>
      </c>
      <c r="N16" s="2"/>
      <c r="O16" s="2"/>
      <c r="P16" s="2"/>
      <c r="Q16" s="31">
        <f t="shared" si="2"/>
        <v>0</v>
      </c>
      <c r="R16" s="31">
        <f t="shared" si="3"/>
        <v>0</v>
      </c>
      <c r="S16" s="31">
        <f t="shared" si="4"/>
        <v>0</v>
      </c>
      <c r="T16" s="2">
        <f t="shared" si="5"/>
        <v>10</v>
      </c>
      <c r="U16" s="2"/>
      <c r="V16" s="2">
        <v>10</v>
      </c>
      <c r="W16" s="2"/>
      <c r="X16" s="6">
        <f t="shared" si="6"/>
        <v>0</v>
      </c>
      <c r="Y16" s="6">
        <f t="shared" si="7"/>
        <v>9.1999999999999993</v>
      </c>
      <c r="Z16" s="6">
        <f t="shared" si="8"/>
        <v>0</v>
      </c>
      <c r="AA16" s="6">
        <f t="shared" si="9"/>
        <v>0</v>
      </c>
      <c r="AB16" s="6"/>
      <c r="AC16" s="6"/>
      <c r="AD16" s="6"/>
      <c r="AE16" s="6">
        <f t="shared" si="10"/>
        <v>0</v>
      </c>
      <c r="AF16" s="6">
        <f t="shared" si="11"/>
        <v>0</v>
      </c>
      <c r="AG16" s="6">
        <f t="shared" si="12"/>
        <v>0</v>
      </c>
      <c r="AH16" s="6">
        <f t="shared" si="13"/>
        <v>0</v>
      </c>
      <c r="AI16" s="6"/>
      <c r="AJ16" s="6"/>
      <c r="AK16" s="6"/>
      <c r="AL16" s="6">
        <f t="shared" si="14"/>
        <v>0</v>
      </c>
      <c r="AM16" s="6">
        <f t="shared" si="15"/>
        <v>0</v>
      </c>
      <c r="AN16" s="6">
        <f t="shared" si="16"/>
        <v>0</v>
      </c>
      <c r="AO16" s="2">
        <f t="shared" si="17"/>
        <v>10</v>
      </c>
      <c r="AP16" s="32">
        <f t="shared" si="18"/>
        <v>9.1999999999999993</v>
      </c>
    </row>
    <row r="17" spans="1:42" ht="15.75">
      <c r="A17" s="6">
        <v>12</v>
      </c>
      <c r="B17" s="39" t="s">
        <v>55</v>
      </c>
      <c r="C17" s="12" t="s">
        <v>56</v>
      </c>
      <c r="D17" s="9" t="s">
        <v>60</v>
      </c>
      <c r="E17" s="29"/>
      <c r="F17" s="29"/>
      <c r="G17" s="29"/>
      <c r="H17" s="38">
        <v>27</v>
      </c>
      <c r="I17" s="29"/>
      <c r="J17" s="37">
        <v>100</v>
      </c>
      <c r="K17" s="29"/>
      <c r="L17" s="26">
        <f t="shared" si="0"/>
        <v>0</v>
      </c>
      <c r="M17" s="2">
        <f t="shared" si="1"/>
        <v>0</v>
      </c>
      <c r="N17" s="2"/>
      <c r="O17" s="2"/>
      <c r="P17" s="2"/>
      <c r="Q17" s="31">
        <f t="shared" si="2"/>
        <v>0</v>
      </c>
      <c r="R17" s="31">
        <f t="shared" si="3"/>
        <v>0</v>
      </c>
      <c r="S17" s="31">
        <f t="shared" si="4"/>
        <v>0</v>
      </c>
      <c r="T17" s="2">
        <f t="shared" si="5"/>
        <v>100</v>
      </c>
      <c r="U17" s="2"/>
      <c r="V17" s="2">
        <v>100</v>
      </c>
      <c r="W17" s="2"/>
      <c r="X17" s="6">
        <f t="shared" si="6"/>
        <v>0</v>
      </c>
      <c r="Y17" s="6">
        <f t="shared" si="7"/>
        <v>2.7</v>
      </c>
      <c r="Z17" s="6">
        <f t="shared" si="8"/>
        <v>0</v>
      </c>
      <c r="AA17" s="6">
        <f t="shared" si="9"/>
        <v>0</v>
      </c>
      <c r="AB17" s="6"/>
      <c r="AC17" s="6"/>
      <c r="AD17" s="6"/>
      <c r="AE17" s="6">
        <f t="shared" si="10"/>
        <v>0</v>
      </c>
      <c r="AF17" s="6">
        <f t="shared" si="11"/>
        <v>0</v>
      </c>
      <c r="AG17" s="6">
        <f t="shared" si="12"/>
        <v>0</v>
      </c>
      <c r="AH17" s="6">
        <f t="shared" si="13"/>
        <v>0</v>
      </c>
      <c r="AI17" s="6"/>
      <c r="AJ17" s="6"/>
      <c r="AK17" s="6"/>
      <c r="AL17" s="6">
        <f t="shared" si="14"/>
        <v>0</v>
      </c>
      <c r="AM17" s="6">
        <f t="shared" si="15"/>
        <v>0</v>
      </c>
      <c r="AN17" s="6">
        <f t="shared" si="16"/>
        <v>0</v>
      </c>
      <c r="AO17" s="2">
        <f t="shared" si="17"/>
        <v>100</v>
      </c>
      <c r="AP17" s="32">
        <f t="shared" si="18"/>
        <v>2.7</v>
      </c>
    </row>
    <row r="18" spans="1:42" ht="15.75">
      <c r="A18" s="21">
        <v>13</v>
      </c>
      <c r="B18" s="39" t="s">
        <v>67</v>
      </c>
      <c r="C18" s="12" t="s">
        <v>68</v>
      </c>
      <c r="D18" s="9" t="s">
        <v>33</v>
      </c>
      <c r="E18" s="29"/>
      <c r="F18" s="29"/>
      <c r="G18" s="29"/>
      <c r="H18" s="38">
        <v>199</v>
      </c>
      <c r="I18" s="29"/>
      <c r="J18" s="37">
        <v>100</v>
      </c>
      <c r="K18" s="29"/>
      <c r="L18" s="26">
        <f t="shared" ref="L18" si="19">K18*H18/1000</f>
        <v>0</v>
      </c>
      <c r="M18" s="17">
        <f t="shared" ref="M18" si="20">N18+O18+P18</f>
        <v>0</v>
      </c>
      <c r="N18" s="17"/>
      <c r="O18" s="17"/>
      <c r="P18" s="17"/>
      <c r="Q18" s="31">
        <f t="shared" ref="Q18" si="21">H18*N18/1000</f>
        <v>0</v>
      </c>
      <c r="R18" s="31">
        <f t="shared" ref="R18" si="22">H18*O18/1000</f>
        <v>0</v>
      </c>
      <c r="S18" s="31">
        <f t="shared" ref="S18" si="23">H18*P18/1000</f>
        <v>0</v>
      </c>
      <c r="T18" s="17">
        <f t="shared" ref="T18" si="24">U18+V18+W18</f>
        <v>15</v>
      </c>
      <c r="U18" s="17"/>
      <c r="V18" s="17">
        <v>15</v>
      </c>
      <c r="W18" s="17"/>
      <c r="X18" s="21">
        <f t="shared" ref="X18" si="25">H18*U18/1000</f>
        <v>0</v>
      </c>
      <c r="Y18" s="21">
        <f t="shared" ref="Y18" si="26">H18*V18/1000</f>
        <v>2.9849999999999999</v>
      </c>
      <c r="Z18" s="21">
        <f t="shared" ref="Z18" si="27">H18*W18/1000</f>
        <v>0</v>
      </c>
      <c r="AA18" s="21">
        <f t="shared" ref="AA18" si="28">AB18+AC18+AD18</f>
        <v>0</v>
      </c>
      <c r="AB18" s="21"/>
      <c r="AC18" s="21"/>
      <c r="AD18" s="21"/>
      <c r="AE18" s="21">
        <f t="shared" ref="AE18" si="29">H18*AB18/1000</f>
        <v>0</v>
      </c>
      <c r="AF18" s="21">
        <f t="shared" ref="AF18" si="30">H18*AC18/1000</f>
        <v>0</v>
      </c>
      <c r="AG18" s="21">
        <f t="shared" ref="AG18" si="31">H18*AD18/1000</f>
        <v>0</v>
      </c>
      <c r="AH18" s="21">
        <f t="shared" ref="AH18" si="32">AI18+AJ18+AK18</f>
        <v>0</v>
      </c>
      <c r="AI18" s="21"/>
      <c r="AJ18" s="21"/>
      <c r="AK18" s="21"/>
      <c r="AL18" s="21">
        <f t="shared" ref="AL18" si="33">H18*AI18/1000</f>
        <v>0</v>
      </c>
      <c r="AM18" s="21">
        <f t="shared" ref="AM18" si="34">H18*AJ18/1000</f>
        <v>0</v>
      </c>
      <c r="AN18" s="21">
        <f t="shared" ref="AN18" si="35">H18*AK18/1000</f>
        <v>0</v>
      </c>
      <c r="AO18" s="17">
        <f t="shared" ref="AO18" si="36">M18+T18+AA18+AH18</f>
        <v>15</v>
      </c>
      <c r="AP18" s="32">
        <f t="shared" ref="AP18" si="37">Q18+R18+S18+X18+Y18+Z18+AE18+AF18+AG18+AL18+AM18+AN18</f>
        <v>2.9849999999999999</v>
      </c>
    </row>
    <row r="19" spans="1:42" ht="15.75">
      <c r="A19" s="44" t="s">
        <v>57</v>
      </c>
      <c r="B19" s="45"/>
      <c r="C19" s="46"/>
      <c r="D19" s="14"/>
      <c r="E19" s="1"/>
      <c r="F19" s="1"/>
      <c r="G19" s="1"/>
      <c r="H19" s="1"/>
      <c r="I19" s="29"/>
      <c r="J19" s="29"/>
      <c r="K19" s="29"/>
      <c r="L19" s="26">
        <f t="shared" si="0"/>
        <v>0</v>
      </c>
      <c r="M19" s="2">
        <f t="shared" ref="M19:AP19" si="38">SUM(M6:M17)</f>
        <v>0</v>
      </c>
      <c r="N19" s="2">
        <f t="shared" si="38"/>
        <v>0</v>
      </c>
      <c r="O19" s="2">
        <f t="shared" si="38"/>
        <v>0</v>
      </c>
      <c r="P19" s="2">
        <f t="shared" si="38"/>
        <v>0</v>
      </c>
      <c r="Q19" s="2">
        <f t="shared" si="38"/>
        <v>0</v>
      </c>
      <c r="R19" s="2">
        <f t="shared" si="38"/>
        <v>0</v>
      </c>
      <c r="S19" s="2">
        <f t="shared" si="38"/>
        <v>0</v>
      </c>
      <c r="T19" s="2"/>
      <c r="U19" s="2"/>
      <c r="V19" s="2"/>
      <c r="W19" s="2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2">
        <f>SUM(AO6:AO18)</f>
        <v>1865</v>
      </c>
      <c r="AP19" s="32">
        <f>SUM(AP6:AP18)</f>
        <v>988.92589999999996</v>
      </c>
    </row>
    <row r="24" spans="1:42" ht="18.75">
      <c r="B24" s="54" t="s">
        <v>65</v>
      </c>
      <c r="C24" s="55" t="s">
        <v>66</v>
      </c>
    </row>
  </sheetData>
  <mergeCells count="22">
    <mergeCell ref="G3:G5"/>
    <mergeCell ref="A3:A5"/>
    <mergeCell ref="B3:B5"/>
    <mergeCell ref="C3:C5"/>
    <mergeCell ref="D3:D5"/>
    <mergeCell ref="E3:F4"/>
    <mergeCell ref="A19:C19"/>
    <mergeCell ref="AH3:AN3"/>
    <mergeCell ref="AO3:AP4"/>
    <mergeCell ref="M4:P4"/>
    <mergeCell ref="Q4:S4"/>
    <mergeCell ref="T4:W4"/>
    <mergeCell ref="X4:Z4"/>
    <mergeCell ref="AA4:AD4"/>
    <mergeCell ref="AE4:AG4"/>
    <mergeCell ref="AH4:AK4"/>
    <mergeCell ref="AL4:AN4"/>
    <mergeCell ref="H3:H5"/>
    <mergeCell ref="I3:L4"/>
    <mergeCell ref="M3:S3"/>
    <mergeCell ref="T3:Z3"/>
    <mergeCell ref="AA3:AG3"/>
  </mergeCells>
  <pageMargins left="0.15748031496062992" right="0.19685039370078741" top="0.19685039370078741" bottom="0.19685039370078741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техническая спецификация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2018-05-10T10:37:35Z</cp:lastPrinted>
  <dcterms:created xsi:type="dcterms:W3CDTF">2018-05-10T04:10:53Z</dcterms:created>
  <dcterms:modified xsi:type="dcterms:W3CDTF">2018-05-10T10:37:41Z</dcterms:modified>
</cp:coreProperties>
</file>