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85" yWindow="390" windowWidth="22695" windowHeight="8205"/>
  </bookViews>
  <sheets>
    <sheet name="нераз (7)" sheetId="1" r:id="rId1"/>
  </sheets>
  <calcPr calcId="124519"/>
</workbook>
</file>

<file path=xl/calcChain.xml><?xml version="1.0" encoding="utf-8"?>
<calcChain xmlns="http://schemas.openxmlformats.org/spreadsheetml/2006/main">
  <c r="I43" i="1"/>
  <c r="AP24"/>
  <c r="AO24"/>
  <c r="AN24"/>
  <c r="AJ24"/>
  <c r="AI24"/>
  <c r="AH24"/>
  <c r="AG24"/>
  <c r="AC24"/>
  <c r="AB24"/>
  <c r="AA24"/>
  <c r="Z24"/>
  <c r="V24"/>
  <c r="U24"/>
  <c r="T24"/>
  <c r="S24"/>
  <c r="O24"/>
  <c r="N24"/>
  <c r="L24"/>
  <c r="J24"/>
  <c r="AP23"/>
  <c r="AO23"/>
  <c r="AN23"/>
  <c r="AJ23"/>
  <c r="AI23"/>
  <c r="AH23"/>
  <c r="AG23"/>
  <c r="AC23"/>
  <c r="AB23"/>
  <c r="AA23"/>
  <c r="Z23"/>
  <c r="V23"/>
  <c r="U23"/>
  <c r="T23"/>
  <c r="S23"/>
  <c r="O23"/>
  <c r="N23"/>
  <c r="L23"/>
  <c r="J23"/>
  <c r="AM43"/>
  <c r="AL43"/>
  <c r="AK43"/>
  <c r="AF43"/>
  <c r="AE43"/>
  <c r="AD43"/>
  <c r="Y43"/>
  <c r="X43"/>
  <c r="W43"/>
  <c r="R43"/>
  <c r="Q43"/>
  <c r="P43"/>
  <c r="M43"/>
  <c r="K43"/>
  <c r="AP42"/>
  <c r="AO42"/>
  <c r="AN42"/>
  <c r="AJ42"/>
  <c r="AI42"/>
  <c r="AH42"/>
  <c r="AG42"/>
  <c r="AC42"/>
  <c r="AB42"/>
  <c r="AA42"/>
  <c r="Z42"/>
  <c r="V42"/>
  <c r="U42"/>
  <c r="T42"/>
  <c r="O42"/>
  <c r="J42"/>
  <c r="AP41"/>
  <c r="AO41"/>
  <c r="AN41"/>
  <c r="AJ41"/>
  <c r="AI41"/>
  <c r="AH41"/>
  <c r="AG41"/>
  <c r="AC41"/>
  <c r="AB41"/>
  <c r="AA41"/>
  <c r="Z41"/>
  <c r="V41"/>
  <c r="U41"/>
  <c r="T41"/>
  <c r="S41"/>
  <c r="O41"/>
  <c r="AQ41" s="1"/>
  <c r="N41"/>
  <c r="J41"/>
  <c r="AP40"/>
  <c r="AO40"/>
  <c r="AN40"/>
  <c r="AJ40"/>
  <c r="AI40"/>
  <c r="AH40"/>
  <c r="AG40"/>
  <c r="AC40"/>
  <c r="AB40"/>
  <c r="AA40"/>
  <c r="Z40"/>
  <c r="V40"/>
  <c r="U40"/>
  <c r="T40"/>
  <c r="S40"/>
  <c r="O40"/>
  <c r="AQ40" s="1"/>
  <c r="N40"/>
  <c r="J40"/>
  <c r="AP39"/>
  <c r="AO39"/>
  <c r="AN39"/>
  <c r="AJ39"/>
  <c r="AI39"/>
  <c r="AH39"/>
  <c r="AG39"/>
  <c r="AC39"/>
  <c r="AB39"/>
  <c r="AA39"/>
  <c r="Z39"/>
  <c r="V39"/>
  <c r="U39"/>
  <c r="T39"/>
  <c r="S39"/>
  <c r="O39"/>
  <c r="AQ39" s="1"/>
  <c r="N39"/>
  <c r="L39"/>
  <c r="J39"/>
  <c r="AP38"/>
  <c r="AO38"/>
  <c r="AN38"/>
  <c r="AJ38"/>
  <c r="AI38"/>
  <c r="AH38"/>
  <c r="AG38"/>
  <c r="AC38"/>
  <c r="AB38"/>
  <c r="AA38"/>
  <c r="Z38"/>
  <c r="V38"/>
  <c r="U38"/>
  <c r="T38"/>
  <c r="S38"/>
  <c r="O38"/>
  <c r="AQ38" s="1"/>
  <c r="N38"/>
  <c r="J38"/>
  <c r="AP37"/>
  <c r="AO37"/>
  <c r="AN37"/>
  <c r="AJ37"/>
  <c r="AI37"/>
  <c r="AH37"/>
  <c r="AG37"/>
  <c r="AC37"/>
  <c r="AB37"/>
  <c r="AA37"/>
  <c r="Z37"/>
  <c r="V37"/>
  <c r="U37"/>
  <c r="T37"/>
  <c r="S37"/>
  <c r="O37"/>
  <c r="AQ37" s="1"/>
  <c r="N37"/>
  <c r="L37"/>
  <c r="J37"/>
  <c r="AP36"/>
  <c r="AO36"/>
  <c r="AN36"/>
  <c r="AJ36"/>
  <c r="AI36"/>
  <c r="AH36"/>
  <c r="AG36"/>
  <c r="AC36"/>
  <c r="AB36"/>
  <c r="AA36"/>
  <c r="Z36"/>
  <c r="V36"/>
  <c r="U36"/>
  <c r="T36"/>
  <c r="S36"/>
  <c r="O36"/>
  <c r="AQ36" s="1"/>
  <c r="N36"/>
  <c r="J36"/>
  <c r="AP35"/>
  <c r="AO35"/>
  <c r="AN35"/>
  <c r="AJ35"/>
  <c r="AI35"/>
  <c r="AH35"/>
  <c r="AG35"/>
  <c r="AC35"/>
  <c r="AB35"/>
  <c r="AA35"/>
  <c r="Z35"/>
  <c r="V35"/>
  <c r="U35"/>
  <c r="T35"/>
  <c r="S35"/>
  <c r="O35"/>
  <c r="AQ35" s="1"/>
  <c r="N35"/>
  <c r="L35"/>
  <c r="J35"/>
  <c r="AP34"/>
  <c r="AO34"/>
  <c r="AN34"/>
  <c r="AJ34"/>
  <c r="AI34"/>
  <c r="AH34"/>
  <c r="AG34"/>
  <c r="AC34"/>
  <c r="AB34"/>
  <c r="AA34"/>
  <c r="Z34"/>
  <c r="V34"/>
  <c r="U34"/>
  <c r="T34"/>
  <c r="S34"/>
  <c r="O34"/>
  <c r="N34"/>
  <c r="L34"/>
  <c r="J34"/>
  <c r="AP33"/>
  <c r="AO33"/>
  <c r="AN33"/>
  <c r="AJ33"/>
  <c r="AI33"/>
  <c r="AH33"/>
  <c r="AG33"/>
  <c r="AC33"/>
  <c r="AB33"/>
  <c r="AA33"/>
  <c r="Z33"/>
  <c r="V33"/>
  <c r="U33"/>
  <c r="T33"/>
  <c r="S33"/>
  <c r="O33"/>
  <c r="AQ33" s="1"/>
  <c r="N33"/>
  <c r="L33"/>
  <c r="J33"/>
  <c r="AP32"/>
  <c r="AO32"/>
  <c r="AN32"/>
  <c r="AJ32"/>
  <c r="AI32"/>
  <c r="AH32"/>
  <c r="AG32"/>
  <c r="AC32"/>
  <c r="AB32"/>
  <c r="AA32"/>
  <c r="Z32"/>
  <c r="V32"/>
  <c r="U32"/>
  <c r="T32"/>
  <c r="S32"/>
  <c r="O32"/>
  <c r="AQ32" s="1"/>
  <c r="N32"/>
  <c r="L32"/>
  <c r="J32"/>
  <c r="AP31"/>
  <c r="AO31"/>
  <c r="AN31"/>
  <c r="AJ31"/>
  <c r="AI31"/>
  <c r="AH31"/>
  <c r="AG31"/>
  <c r="AC31"/>
  <c r="AB31"/>
  <c r="AA31"/>
  <c r="Z31"/>
  <c r="V31"/>
  <c r="U31"/>
  <c r="T31"/>
  <c r="S31"/>
  <c r="O31"/>
  <c r="AQ31" s="1"/>
  <c r="N31"/>
  <c r="J31"/>
  <c r="AP30"/>
  <c r="AO30"/>
  <c r="AN30"/>
  <c r="AJ30"/>
  <c r="AI30"/>
  <c r="AH30"/>
  <c r="AG30"/>
  <c r="AC30"/>
  <c r="AB30"/>
  <c r="AA30"/>
  <c r="Z30"/>
  <c r="V30"/>
  <c r="U30"/>
  <c r="T30"/>
  <c r="S30"/>
  <c r="O30"/>
  <c r="AQ30" s="1"/>
  <c r="N30"/>
  <c r="L30"/>
  <c r="J30"/>
  <c r="AP29"/>
  <c r="AO29"/>
  <c r="AN29"/>
  <c r="AJ29"/>
  <c r="AI29"/>
  <c r="AH29"/>
  <c r="AG29"/>
  <c r="AC29"/>
  <c r="AB29"/>
  <c r="AA29"/>
  <c r="Z29"/>
  <c r="V29"/>
  <c r="U29"/>
  <c r="T29"/>
  <c r="S29"/>
  <c r="O29"/>
  <c r="AQ29" s="1"/>
  <c r="N29"/>
  <c r="J29"/>
  <c r="AP28"/>
  <c r="AO28"/>
  <c r="AN28"/>
  <c r="AJ28"/>
  <c r="AI28"/>
  <c r="AH28"/>
  <c r="AG28"/>
  <c r="AC28"/>
  <c r="AB28"/>
  <c r="AA28"/>
  <c r="Z28"/>
  <c r="V28"/>
  <c r="U28"/>
  <c r="T28"/>
  <c r="S28"/>
  <c r="O28"/>
  <c r="AQ28" s="1"/>
  <c r="N28"/>
  <c r="L28"/>
  <c r="J28"/>
  <c r="AP27"/>
  <c r="AO27"/>
  <c r="AN27"/>
  <c r="AJ27"/>
  <c r="AI27"/>
  <c r="AH27"/>
  <c r="AG27"/>
  <c r="AC27"/>
  <c r="AB27"/>
  <c r="AA27"/>
  <c r="Z27"/>
  <c r="V27"/>
  <c r="U27"/>
  <c r="T27"/>
  <c r="S27"/>
  <c r="O27"/>
  <c r="AQ27" s="1"/>
  <c r="N27"/>
  <c r="J27"/>
  <c r="AP26"/>
  <c r="AO26"/>
  <c r="AN26"/>
  <c r="AJ26"/>
  <c r="AI26"/>
  <c r="AH26"/>
  <c r="AG26"/>
  <c r="AC26"/>
  <c r="AB26"/>
  <c r="AA26"/>
  <c r="Z26"/>
  <c r="V26"/>
  <c r="U26"/>
  <c r="T26"/>
  <c r="S26"/>
  <c r="O26"/>
  <c r="AQ26" s="1"/>
  <c r="N26"/>
  <c r="L26"/>
  <c r="J26"/>
  <c r="AP25"/>
  <c r="AO25"/>
  <c r="AN25"/>
  <c r="AJ25"/>
  <c r="AI25"/>
  <c r="AH25"/>
  <c r="AG25"/>
  <c r="AC25"/>
  <c r="AB25"/>
  <c r="AA25"/>
  <c r="Z25"/>
  <c r="V25"/>
  <c r="U25"/>
  <c r="T25"/>
  <c r="S25"/>
  <c r="O25"/>
  <c r="N25"/>
  <c r="J25"/>
  <c r="AP22"/>
  <c r="AO22"/>
  <c r="AN22"/>
  <c r="AJ22"/>
  <c r="AI22"/>
  <c r="AH22"/>
  <c r="AG22"/>
  <c r="AC22"/>
  <c r="AB22"/>
  <c r="AA22"/>
  <c r="Z22"/>
  <c r="V22"/>
  <c r="U22"/>
  <c r="T22"/>
  <c r="S22"/>
  <c r="O22"/>
  <c r="N22"/>
  <c r="L22"/>
  <c r="J22"/>
  <c r="AP21"/>
  <c r="AO21"/>
  <c r="AN21"/>
  <c r="AJ21"/>
  <c r="AI21"/>
  <c r="AH21"/>
  <c r="AG21"/>
  <c r="AC21"/>
  <c r="AB21"/>
  <c r="AA21"/>
  <c r="Z21"/>
  <c r="V21"/>
  <c r="U21"/>
  <c r="T21"/>
  <c r="S21"/>
  <c r="O21"/>
  <c r="AQ21" s="1"/>
  <c r="N21"/>
  <c r="L21"/>
  <c r="J21"/>
  <c r="AP20"/>
  <c r="AO20"/>
  <c r="AN20"/>
  <c r="AJ20"/>
  <c r="AI20"/>
  <c r="AH20"/>
  <c r="AG20"/>
  <c r="AC20"/>
  <c r="AB20"/>
  <c r="AA20"/>
  <c r="Z20"/>
  <c r="V20"/>
  <c r="U20"/>
  <c r="T20"/>
  <c r="S20"/>
  <c r="O20"/>
  <c r="N20"/>
  <c r="L20"/>
  <c r="J20"/>
  <c r="AP19"/>
  <c r="AO19"/>
  <c r="AN19"/>
  <c r="AJ19"/>
  <c r="AI19"/>
  <c r="AH19"/>
  <c r="AG19"/>
  <c r="AC19"/>
  <c r="AB19"/>
  <c r="AA19"/>
  <c r="Z19"/>
  <c r="V19"/>
  <c r="U19"/>
  <c r="T19"/>
  <c r="S19"/>
  <c r="O19"/>
  <c r="N19"/>
  <c r="L19"/>
  <c r="J19"/>
  <c r="AP18"/>
  <c r="AO18"/>
  <c r="AN18"/>
  <c r="AJ18"/>
  <c r="AI18"/>
  <c r="AH18"/>
  <c r="AG18"/>
  <c r="AC18"/>
  <c r="AB18"/>
  <c r="AA18"/>
  <c r="Z18"/>
  <c r="V18"/>
  <c r="U18"/>
  <c r="T18"/>
  <c r="S18"/>
  <c r="O18"/>
  <c r="AQ18" s="1"/>
  <c r="N18"/>
  <c r="J18"/>
  <c r="AP17"/>
  <c r="AO17"/>
  <c r="AN17"/>
  <c r="AJ17"/>
  <c r="AI17"/>
  <c r="AH17"/>
  <c r="AG17"/>
  <c r="AC17"/>
  <c r="AB17"/>
  <c r="AA17"/>
  <c r="Z17"/>
  <c r="V17"/>
  <c r="U17"/>
  <c r="T17"/>
  <c r="S17"/>
  <c r="O17"/>
  <c r="N17"/>
  <c r="J17"/>
  <c r="AP16"/>
  <c r="AO16"/>
  <c r="AN16"/>
  <c r="AJ16"/>
  <c r="AI16"/>
  <c r="AH16"/>
  <c r="AG16"/>
  <c r="AC16"/>
  <c r="AB16"/>
  <c r="AA16"/>
  <c r="Z16"/>
  <c r="V16"/>
  <c r="U16"/>
  <c r="T16"/>
  <c r="S16"/>
  <c r="O16"/>
  <c r="AQ16" s="1"/>
  <c r="N16"/>
  <c r="J16"/>
  <c r="AP15"/>
  <c r="AO15"/>
  <c r="AN15"/>
  <c r="AJ15"/>
  <c r="AI15"/>
  <c r="AH15"/>
  <c r="AG15"/>
  <c r="AC15"/>
  <c r="AB15"/>
  <c r="AA15"/>
  <c r="Z15"/>
  <c r="V15"/>
  <c r="U15"/>
  <c r="T15"/>
  <c r="S15"/>
  <c r="O15"/>
  <c r="N15"/>
  <c r="J15"/>
  <c r="AP14"/>
  <c r="AO14"/>
  <c r="AN14"/>
  <c r="AJ14"/>
  <c r="AI14"/>
  <c r="AH14"/>
  <c r="AG14"/>
  <c r="AC14"/>
  <c r="AB14"/>
  <c r="AA14"/>
  <c r="Z14"/>
  <c r="V14"/>
  <c r="U14"/>
  <c r="T14"/>
  <c r="S14"/>
  <c r="O14"/>
  <c r="AQ14" s="1"/>
  <c r="N14"/>
  <c r="J14"/>
  <c r="AP13"/>
  <c r="AO13"/>
  <c r="AN13"/>
  <c r="AJ13"/>
  <c r="AI13"/>
  <c r="AH13"/>
  <c r="AG13"/>
  <c r="AC13"/>
  <c r="AB13"/>
  <c r="AA13"/>
  <c r="Z13"/>
  <c r="V13"/>
  <c r="U13"/>
  <c r="T13"/>
  <c r="S13"/>
  <c r="O13"/>
  <c r="AQ13" s="1"/>
  <c r="N13"/>
  <c r="J13"/>
  <c r="AP12"/>
  <c r="AO12"/>
  <c r="AN12"/>
  <c r="AJ12"/>
  <c r="AI12"/>
  <c r="AH12"/>
  <c r="AG12"/>
  <c r="AC12"/>
  <c r="AB12"/>
  <c r="AA12"/>
  <c r="Z12"/>
  <c r="V12"/>
  <c r="U12"/>
  <c r="T12"/>
  <c r="S12"/>
  <c r="O12"/>
  <c r="N12"/>
  <c r="J12"/>
  <c r="AP11"/>
  <c r="AO11"/>
  <c r="AN11"/>
  <c r="AJ11"/>
  <c r="AI11"/>
  <c r="AH11"/>
  <c r="AG11"/>
  <c r="AC11"/>
  <c r="AB11"/>
  <c r="AA11"/>
  <c r="Z11"/>
  <c r="V11"/>
  <c r="U11"/>
  <c r="T11"/>
  <c r="S11"/>
  <c r="O11"/>
  <c r="N11"/>
  <c r="J11"/>
  <c r="AP10"/>
  <c r="AO10"/>
  <c r="AN10"/>
  <c r="AJ10"/>
  <c r="AI10"/>
  <c r="AH10"/>
  <c r="AG10"/>
  <c r="AC10"/>
  <c r="AB10"/>
  <c r="AA10"/>
  <c r="Z10"/>
  <c r="V10"/>
  <c r="U10"/>
  <c r="T10"/>
  <c r="S10"/>
  <c r="O10"/>
  <c r="AQ10" s="1"/>
  <c r="N10"/>
  <c r="J10"/>
  <c r="AP9"/>
  <c r="AO9"/>
  <c r="AN9"/>
  <c r="AJ9"/>
  <c r="AI9"/>
  <c r="AH9"/>
  <c r="AG9"/>
  <c r="AC9"/>
  <c r="AB9"/>
  <c r="AA9"/>
  <c r="Z9"/>
  <c r="V9"/>
  <c r="U9"/>
  <c r="T9"/>
  <c r="S9"/>
  <c r="O9"/>
  <c r="N9"/>
  <c r="J9"/>
  <c r="AP8"/>
  <c r="AO8"/>
  <c r="AN8"/>
  <c r="AJ8"/>
  <c r="AI8"/>
  <c r="AH8"/>
  <c r="AG8"/>
  <c r="AC8"/>
  <c r="AB8"/>
  <c r="AA8"/>
  <c r="Z8"/>
  <c r="V8"/>
  <c r="U8"/>
  <c r="T8"/>
  <c r="S8"/>
  <c r="O8"/>
  <c r="AQ8" s="1"/>
  <c r="N8"/>
  <c r="J8"/>
  <c r="AP7"/>
  <c r="AO7"/>
  <c r="AN7"/>
  <c r="AJ7"/>
  <c r="AI7"/>
  <c r="AH7"/>
  <c r="AG7"/>
  <c r="AC7"/>
  <c r="AB7"/>
  <c r="AA7"/>
  <c r="Z7"/>
  <c r="V7"/>
  <c r="U7"/>
  <c r="T7"/>
  <c r="S7"/>
  <c r="O7"/>
  <c r="N7"/>
  <c r="J7"/>
  <c r="AP6"/>
  <c r="AO6"/>
  <c r="AN6"/>
  <c r="AJ6"/>
  <c r="AI6"/>
  <c r="AH6"/>
  <c r="AG6"/>
  <c r="AC6"/>
  <c r="AB6"/>
  <c r="AA6"/>
  <c r="Z6"/>
  <c r="V6"/>
  <c r="U6"/>
  <c r="T6"/>
  <c r="S6"/>
  <c r="O6"/>
  <c r="AQ6" s="1"/>
  <c r="N6"/>
  <c r="J6"/>
  <c r="AQ24" l="1"/>
  <c r="AQ7"/>
  <c r="AQ9"/>
  <c r="AQ15"/>
  <c r="AQ34"/>
  <c r="J43"/>
  <c r="AQ22"/>
  <c r="AR23"/>
  <c r="AQ25"/>
  <c r="AQ23"/>
  <c r="AR24"/>
  <c r="AQ12"/>
  <c r="N43"/>
  <c r="U43"/>
  <c r="AQ11"/>
  <c r="AQ20"/>
  <c r="AQ42"/>
  <c r="AQ17"/>
  <c r="S43"/>
  <c r="L43"/>
  <c r="O43"/>
  <c r="T43"/>
  <c r="V43"/>
  <c r="AA43"/>
  <c r="AC43"/>
  <c r="AH43"/>
  <c r="AJ43"/>
  <c r="AO43"/>
  <c r="AR20"/>
  <c r="AR22"/>
  <c r="AR25"/>
  <c r="AR27"/>
  <c r="AR30"/>
  <c r="AR31"/>
  <c r="AR33"/>
  <c r="AR35"/>
  <c r="AR36"/>
  <c r="AR39"/>
  <c r="AR42"/>
  <c r="AR7"/>
  <c r="AR8"/>
  <c r="AR9"/>
  <c r="AR10"/>
  <c r="AR11"/>
  <c r="AR12"/>
  <c r="AR13"/>
  <c r="AR14"/>
  <c r="AR15"/>
  <c r="AR16"/>
  <c r="AR17"/>
  <c r="AR18"/>
  <c r="Z43"/>
  <c r="AB43"/>
  <c r="AG43"/>
  <c r="AI43"/>
  <c r="AN43"/>
  <c r="AP43"/>
  <c r="AR21"/>
  <c r="AR26"/>
  <c r="AR28"/>
  <c r="AR29"/>
  <c r="AR32"/>
  <c r="AR34"/>
  <c r="AR37"/>
  <c r="AR38"/>
  <c r="AR40"/>
  <c r="AR41"/>
  <c r="AR6"/>
  <c r="AR19"/>
  <c r="AQ19"/>
  <c r="AR43" l="1"/>
  <c r="AQ43"/>
</calcChain>
</file>

<file path=xl/sharedStrings.xml><?xml version="1.0" encoding="utf-8"?>
<sst xmlns="http://schemas.openxmlformats.org/spreadsheetml/2006/main" count="137" uniqueCount="81">
  <si>
    <t>ед. изм.</t>
  </si>
  <si>
    <t>Остаток  на 1 .01.2017г</t>
  </si>
  <si>
    <t>Остаток  на 1 .02.2017г</t>
  </si>
  <si>
    <t>цена</t>
  </si>
  <si>
    <t>Потребность  Всего</t>
  </si>
  <si>
    <t>в том числе</t>
  </si>
  <si>
    <t>1-й квартал</t>
  </si>
  <si>
    <t>2-ой квартал</t>
  </si>
  <si>
    <t>3-й квартал</t>
  </si>
  <si>
    <t>4-й квартал</t>
  </si>
  <si>
    <t>Всего сумма</t>
  </si>
  <si>
    <t>кол-во</t>
  </si>
  <si>
    <t xml:space="preserve">сумма </t>
  </si>
  <si>
    <t>сумма</t>
  </si>
  <si>
    <t>ГФ кол-во</t>
  </si>
  <si>
    <t>Собств</t>
  </si>
  <si>
    <t>всего</t>
  </si>
  <si>
    <t>I</t>
  </si>
  <si>
    <t>II</t>
  </si>
  <si>
    <t>III</t>
  </si>
  <si>
    <t>IV</t>
  </si>
  <si>
    <t>V</t>
  </si>
  <si>
    <t>VI</t>
  </si>
  <si>
    <t>VII</t>
  </si>
  <si>
    <t>VIII</t>
  </si>
  <si>
    <t>IX</t>
  </si>
  <si>
    <t xml:space="preserve">Всего </t>
  </si>
  <si>
    <t>X</t>
  </si>
  <si>
    <t>XI</t>
  </si>
  <si>
    <t>XII</t>
  </si>
  <si>
    <t>упак.</t>
  </si>
  <si>
    <t>шт</t>
  </si>
  <si>
    <t>Пробоотборник (игла для прокола пальца, супер 10-50 мкл диаметр иглы 23 G - 100 шт.)</t>
  </si>
  <si>
    <t>Бутыли с винтовой крышкой и градуировкой светлое стекло 1000 мл</t>
  </si>
  <si>
    <t>Камера Горяева 4-х сетчатая</t>
  </si>
  <si>
    <t>Камера Фукс-Розенталя модель 853 ТУ 64-1-816-77</t>
  </si>
  <si>
    <t>капельницы с пипеткой (темное стекло) 125 мл</t>
  </si>
  <si>
    <t>Смесители стеклянные (Меланжеры) медицинские (набор 2 штуки)</t>
  </si>
  <si>
    <t>шт.</t>
  </si>
  <si>
    <t>Штатив для предметных стекол 26х76 мм</t>
  </si>
  <si>
    <t>Шпатель Дригальского не стерильный аллюминовый</t>
  </si>
  <si>
    <t xml:space="preserve">Штатив для пробирок Фалькон на 20 гнезд </t>
  </si>
  <si>
    <t>Пробирки с голубой крышкой для коагулометра</t>
  </si>
  <si>
    <t xml:space="preserve">Штатив для пробирок Фолькона на 8 гнёзд </t>
  </si>
  <si>
    <t xml:space="preserve">Штатив для пробирок Фолькона на 16 гнёзд </t>
  </si>
  <si>
    <t>уп</t>
  </si>
  <si>
    <t>жгут венозный с автоматической застежкой (длина-45 см, ширина 2,5 см.)</t>
  </si>
  <si>
    <t>жгут кровоостанановливающий  (размер длина 75 см, ширина 2см)</t>
  </si>
  <si>
    <t>Компрессорный небулайзер Технические характеристики: Вес ингалятора (кг)  не менее 1,9;  Средний аэродинамический размер частиц  (мкм 3; производительность (мл/мин) 0,4; Кол-во аэрозоля в %, менее 5 мкм (%) не менее 76; Максимальный воздушный поток (л/мин) не менее 8; Остаточный объем  (мл) не менее 0,7; Рабочий воздушный поток с небулазерной камерой (л/мин) не менее 3,7; Описание камеры ингалятора- с виртуальными клапанами вдоха и выдоха; Обработка камеры ингалятора - кипячение, автоклавирование.</t>
  </si>
  <si>
    <t>Двухпросветные эндобронхиальные трубка 39F правая</t>
  </si>
  <si>
    <t>Однаразовые полиэтиленовые стерильные рукава для бронхоскопии: материал – полиэтилен, размер: 20x40 см, вес 1 шт. – 2 г. Особенности: влагонепроницаемый материал, фиксация на резинки,Цвет: голубой Количество в упаковке: 100 шт.</t>
  </si>
  <si>
    <t>упак</t>
  </si>
  <si>
    <t>Стоматологический комплект №14(Стом.зеркало-1шт,зонд двухст.-1шт, пинцет металл-1шт,слюнотсос-1шт,салфетка бумажная-1шт, нагрудник бумажный-1шт,маска- 1шт,ватный валик-4шт,перчатки стер.смотр.-1пара,шапка берет-1шт,лоток пласт.- 1шт,щетка-1шт,резинка-1шт,микробраш-1шт)</t>
  </si>
  <si>
    <t xml:space="preserve">система по уходу за стомой - система двухкомпонентная, мешок закрытый (фланец 60мм). Колостомные мешки изготовлены из бесшумного, не пропускающего запах материала. Задняя поверхность мешка, соприкасающаяся с кожей покрыта мягким материалом для дополнительной защиты кожи от раздражения. Уникальное крепежное кольцо обеспечивает надежное крепление мешка на пластине, легко защелкивается, не оказывая давления на переднюю брюшную стенку. Эффективный многослойный фильтр полностью устраняет запах, не может быть заблокирован каловыми массами или поврежден влагой. Тонкая сетка, расположенная над фильтром, пропускает воздух, но задерживает каловые массы. Фильтр покрыт полупроводящей мембраной, пропускающей воздух и задерживающей влагу. Фильтр полностью устраняет запахи. </t>
  </si>
  <si>
    <t xml:space="preserve">шт </t>
  </si>
  <si>
    <t>стеклянные палочки L220ммd 7мм (в упаковке 100 шт)</t>
  </si>
  <si>
    <t>Судно медицинское  полимерное  "Ладья" с крышкой</t>
  </si>
  <si>
    <t>тонометр механический (средняя манжета для плеча окружностью от 22 до 36 см) с поверкой</t>
  </si>
  <si>
    <t>тест полосы OneTouch Select №50</t>
  </si>
  <si>
    <t xml:space="preserve"> Бесконтактный инфракрасный термометр для измерения температуры. Точное Измерение IT-1,Отображение сохраненных данных по результатам последнего измерения.Жидкокристаллический дисплей с подсветкой. Возможность выбора системы измерения температуры по Цельсию или по Фаренгейту. Работает от 2 батареек 3В AA. Автоматическое отключение: через 30 секунд. Точность измерения: "Тело" ± 0.2 °C. "Поверхность" ± 1.0 °C. с поверкой</t>
  </si>
  <si>
    <t xml:space="preserve">Термометр ртутный максимальный стеклянный </t>
  </si>
  <si>
    <t>трубка силиконовая  изготавливается из материала со следующими техническими характеристиками: - Плотность 1,18 г/см3; - Условная прочность при растяжении 10,5 МПа;- Относительное удлинение при разрыве не менее 444 %; - Твёрдость по Шор А 70/40; - Сопротивление раздиру 28,4 кН/м.Термоустойчива (держит температуру от -50 °С до +200 °С), нетоксична, обладает хорошими изоляционными свойствами.</t>
  </si>
  <si>
    <t>метр</t>
  </si>
  <si>
    <t>Аппарат искусственной вентиляции легких ручной АДРМ (Мешок Амбу) для взрослых в том числе: дыхательный мешок,  -маска лицевая полимерная, -воздуховод №3, - роторасширитель, 2 Комплект принадлежностей: -мешок контрольный, -штуцер присоединительный, штуцер -трубка поливинилхлоридная внутр. диаметр 4 мм, длина – 2 м</t>
  </si>
  <si>
    <t>весы напольные медицинские  Технические  характеристики: Наибольший предел взвешивания, кг 200, Дискретность отсчёта при весе от 1 до 100 кг, г 50; Дискретность отсчёта при весе от 100 до НПВ, г 100; Диапазон выборки массы тары, кг 20;  Время непрерывной работы не менее  ч 16; Класс точности средний (III); Питание от сети, В/Гц 220/50; Потребляемая мощность, Вт 20; Размеры грузоприёмной платформы,  не менее мм 300х300х65
Размеры блока управления, мм 240х240х150 Масса, кг 3,6 Габаритные размеры (с упаковкой), мм 520х320х110; Масса ( с упаковкой), кг 4,1</t>
  </si>
  <si>
    <t>Осветитель таблиц Сивцева (Аппарат Ротта) Корпус из ЛДСП, с подсветкой, в комплекте таблица Сивцева-Головина,</t>
  </si>
  <si>
    <t>№ лота</t>
  </si>
  <si>
    <t>Костные крючки Фарабефа 25см</t>
  </si>
  <si>
    <t>передвижная кварцевая лампа</t>
  </si>
  <si>
    <t>Предметные стекла 76*25*1,2 мм.</t>
  </si>
  <si>
    <t>лоток прямоугольный стальной 75*35 см</t>
  </si>
  <si>
    <t>Наименование</t>
  </si>
  <si>
    <t>рулон</t>
  </si>
  <si>
    <t>Итого ИМН</t>
  </si>
  <si>
    <t xml:space="preserve">рентген пленка к аппарату Кодак зеленая 30*40 </t>
  </si>
  <si>
    <t>рентген пленка к аппарату Кодак зеленая 24*30</t>
  </si>
  <si>
    <t>Главный врач</t>
  </si>
  <si>
    <t>Бижанов К.Б.</t>
  </si>
  <si>
    <t>Техническая спецификация</t>
  </si>
  <si>
    <t>глюкометр OneTouch</t>
  </si>
  <si>
    <t>глюкометр  accu-chek</t>
  </si>
</sst>
</file>

<file path=xl/styles.xml><?xml version="1.0" encoding="utf-8"?>
<styleSheet xmlns="http://schemas.openxmlformats.org/spreadsheetml/2006/main">
  <numFmts count="19">
    <numFmt numFmtId="43" formatCode="_-* #,##0.00_р_._-;\-* #,##0.00_р_._-;_-* &quot;-&quot;??_р_._-;_-@_-"/>
    <numFmt numFmtId="164" formatCode="0.000"/>
    <numFmt numFmtId="165" formatCode="#,##0.0"/>
    <numFmt numFmtId="166" formatCode="_-* #,##0_р_._-;\-* #,##0_р_._-;_-* &quot;-&quot;??_р_._-;_-@_-"/>
    <numFmt numFmtId="167" formatCode="_-* #,##0.0_р_._-;\-* #,##0.0_р_._-;_-* &quot;-&quot;??_р_._-;_-@_-"/>
    <numFmt numFmtId="168" formatCode="_-* ###,0&quot;.&quot;00&quot;$&quot;_-;\-* ###,0&quot;.&quot;00&quot;$&quot;_-;_-* &quot;-&quot;??&quot;$&quot;_-;_-@_-"/>
    <numFmt numFmtId="169" formatCode="_(* ##,#0&quot;.&quot;0_);_(* \(###,0&quot;.&quot;00\);_(* &quot;-&quot;??_);_(@_)"/>
    <numFmt numFmtId="170" formatCode="General_)"/>
    <numFmt numFmtId="171" formatCode="0&quot;.&quot;000"/>
    <numFmt numFmtId="172" formatCode="&quot;fl&quot;#,##0_);\(&quot;fl&quot;#,##0\)"/>
    <numFmt numFmtId="173" formatCode="&quot;fl&quot;#,##0_);[Red]\(&quot;fl&quot;#,##0\)"/>
    <numFmt numFmtId="174" formatCode="&quot;fl&quot;###,0&quot;.&quot;00_);\(&quot;fl&quot;###,0&quot;.&quot;00\)"/>
    <numFmt numFmtId="175" formatCode="_-* #,##0_?_._-;\-* #,##0_?_._-;_-* &quot;-&quot;_?_._-;_-@_-"/>
    <numFmt numFmtId="176" formatCode="_-* ###,0&quot;.&quot;00_?_._-;\-* ###,0&quot;.&quot;00_?_._-;_-* &quot;-&quot;??_?_._-;_-@_-"/>
    <numFmt numFmtId="177" formatCode="&quot;fl&quot;###,0&quot;.&quot;00_);[Red]\(&quot;fl&quot;###,0&quot;.&quot;00\)"/>
    <numFmt numFmtId="178" formatCode="_(&quot;fl&quot;* #,##0_);_(&quot;fl&quot;* \(#,##0\);_(&quot;fl&quot;* &quot;-&quot;_);_(@_)"/>
    <numFmt numFmtId="179" formatCode="#,##0&quot;.&quot;;[Red]\-#,##0&quot;.&quot;"/>
    <numFmt numFmtId="180" formatCode="#,##0.00&quot;.&quot;;[Red]\-#,##0.00&quot;.&quot;"/>
    <numFmt numFmtId="181" formatCode="#,##0_ ;\-#,##0\ "/>
  </numFmts>
  <fonts count="25">
    <font>
      <sz val="10"/>
      <name val="Arial Cyr"/>
      <charset val="204"/>
    </font>
    <font>
      <sz val="11"/>
      <color theme="1"/>
      <name val="Calibri"/>
      <family val="2"/>
      <charset val="204"/>
      <scheme val="minor"/>
    </font>
    <font>
      <sz val="10"/>
      <name val="Arial Cyr"/>
      <charset val="204"/>
    </font>
    <font>
      <sz val="10"/>
      <name val="Times"/>
      <family val="1"/>
    </font>
    <font>
      <sz val="12"/>
      <name val="Times New Roman"/>
      <family val="1"/>
      <charset val="204"/>
    </font>
    <font>
      <sz val="8"/>
      <name val="Arial"/>
      <family val="2"/>
    </font>
    <font>
      <sz val="10"/>
      <name val="Arial"/>
      <family val="2"/>
      <charset val="204"/>
    </font>
    <font>
      <sz val="10"/>
      <name val="Helv"/>
      <charset val="204"/>
    </font>
    <font>
      <sz val="10"/>
      <name val="Helv"/>
    </font>
    <font>
      <sz val="9"/>
      <name val="Times New Roman"/>
      <family val="1"/>
    </font>
    <font>
      <sz val="10"/>
      <name val="Arial"/>
      <family val="2"/>
    </font>
    <font>
      <sz val="10"/>
      <color indexed="8"/>
      <name val="Arial"/>
      <family val="2"/>
    </font>
    <font>
      <sz val="10"/>
      <name val="MS Sans Serif"/>
      <family val="2"/>
      <charset val="204"/>
    </font>
    <font>
      <b/>
      <sz val="12"/>
      <name val="Arial"/>
      <family val="2"/>
    </font>
    <font>
      <b/>
      <sz val="14"/>
      <name val="Arial"/>
      <family val="2"/>
      <charset val="204"/>
    </font>
    <font>
      <b/>
      <sz val="12"/>
      <name val="Arial"/>
      <family val="2"/>
      <charset val="204"/>
    </font>
    <font>
      <i/>
      <sz val="12"/>
      <name val="Arial"/>
      <family val="2"/>
      <charset val="204"/>
    </font>
    <font>
      <sz val="12"/>
      <name val="Arial"/>
      <family val="2"/>
      <charset val="204"/>
    </font>
    <font>
      <b/>
      <sz val="10"/>
      <name val="Arial"/>
      <family val="2"/>
      <charset val="204"/>
    </font>
    <font>
      <i/>
      <sz val="10"/>
      <name val="Arial"/>
      <family val="2"/>
      <charset val="204"/>
    </font>
    <font>
      <u/>
      <sz val="8"/>
      <color indexed="12"/>
      <name val="Times New Roman"/>
      <family val="1"/>
      <charset val="204"/>
    </font>
    <font>
      <b/>
      <i/>
      <sz val="10"/>
      <name val="Arial"/>
      <family val="2"/>
      <charset val="204"/>
    </font>
    <font>
      <sz val="11"/>
      <color indexed="8"/>
      <name val="Calibri"/>
      <family val="2"/>
      <scheme val="minor"/>
    </font>
    <font>
      <b/>
      <sz val="12"/>
      <name val="Times New Roman"/>
      <family val="1"/>
      <charset val="204"/>
    </font>
    <font>
      <sz val="14"/>
      <name val="Times New Roman"/>
      <family val="1"/>
      <charset val="204"/>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D6F9FE"/>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uble">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04">
    <xf numFmtId="0" fontId="0" fillId="0" borderId="0"/>
    <xf numFmtId="0" fontId="2" fillId="0" borderId="0"/>
    <xf numFmtId="0" fontId="3" fillId="0" borderId="0"/>
    <xf numFmtId="0" fontId="5" fillId="0" borderId="0"/>
    <xf numFmtId="0" fontId="6" fillId="0" borderId="0"/>
    <xf numFmtId="0" fontId="6" fillId="0" borderId="0"/>
    <xf numFmtId="0" fontId="2" fillId="0" borderId="0">
      <alignment horizont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alignment horizontal="center"/>
    </xf>
    <xf numFmtId="0" fontId="7" fillId="0" borderId="0"/>
    <xf numFmtId="0" fontId="7" fillId="0" borderId="0"/>
    <xf numFmtId="0" fontId="7" fillId="0" borderId="0"/>
    <xf numFmtId="0" fontId="6" fillId="0" borderId="0"/>
    <xf numFmtId="0" fontId="6" fillId="0" borderId="0"/>
    <xf numFmtId="0" fontId="6" fillId="0" borderId="0"/>
    <xf numFmtId="0" fontId="2" fillId="0" borderId="0">
      <alignment horizontal="center"/>
    </xf>
    <xf numFmtId="0" fontId="2" fillId="0" borderId="0">
      <alignment horizontal="center"/>
    </xf>
    <xf numFmtId="0" fontId="6" fillId="0" borderId="0"/>
    <xf numFmtId="0" fontId="2" fillId="0" borderId="0">
      <alignment horizontal="center"/>
    </xf>
    <xf numFmtId="0" fontId="2" fillId="0" borderId="0">
      <alignment horizontal="center"/>
    </xf>
    <xf numFmtId="0" fontId="2" fillId="0" borderId="0">
      <alignment horizontal="center"/>
    </xf>
    <xf numFmtId="0" fontId="6" fillId="0" borderId="0"/>
    <xf numFmtId="0" fontId="6" fillId="0" borderId="0"/>
    <xf numFmtId="0" fontId="2" fillId="0" borderId="0">
      <alignment horizontal="center"/>
    </xf>
    <xf numFmtId="0" fontId="8" fillId="0" borderId="0"/>
    <xf numFmtId="0" fontId="6" fillId="0" borderId="0"/>
    <xf numFmtId="0" fontId="7" fillId="0" borderId="0"/>
    <xf numFmtId="0" fontId="6" fillId="0" borderId="0"/>
    <xf numFmtId="168" fontId="6" fillId="0" borderId="0" applyFont="0" applyFill="0" applyBorder="0" applyAlignment="0" applyProtection="0"/>
    <xf numFmtId="169" fontId="9" fillId="0" borderId="0" applyFill="0" applyBorder="0" applyAlignment="0"/>
    <xf numFmtId="170" fontId="9" fillId="0" borderId="0" applyFill="0" applyBorder="0" applyAlignment="0"/>
    <xf numFmtId="171" fontId="9" fillId="0" borderId="0" applyFill="0" applyBorder="0" applyAlignment="0"/>
    <xf numFmtId="172" fontId="9" fillId="0" borderId="0" applyFill="0" applyBorder="0" applyAlignment="0"/>
    <xf numFmtId="173" fontId="9" fillId="0" borderId="0" applyFill="0" applyBorder="0" applyAlignment="0"/>
    <xf numFmtId="169" fontId="9" fillId="0" borderId="0" applyFill="0" applyBorder="0" applyAlignment="0"/>
    <xf numFmtId="174" fontId="9" fillId="0" borderId="0" applyFill="0" applyBorder="0" applyAlignment="0"/>
    <xf numFmtId="170" fontId="9" fillId="0" borderId="0" applyFill="0" applyBorder="0" applyAlignment="0"/>
    <xf numFmtId="0" fontId="10" fillId="0" borderId="0" applyFont="0" applyFill="0" applyBorder="0" applyAlignment="0" applyProtection="0"/>
    <xf numFmtId="169" fontId="9" fillId="0" borderId="0" applyFont="0" applyFill="0" applyBorder="0" applyAlignment="0" applyProtection="0"/>
    <xf numFmtId="0" fontId="9" fillId="0" borderId="0" applyFont="0" applyFill="0" applyBorder="0" applyAlignment="0" applyProtection="0"/>
    <xf numFmtId="0" fontId="10" fillId="0" borderId="0" applyFont="0" applyFill="0" applyBorder="0" applyAlignment="0" applyProtection="0"/>
    <xf numFmtId="170" fontId="9" fillId="0" borderId="0" applyFont="0" applyFill="0" applyBorder="0" applyAlignment="0" applyProtection="0"/>
    <xf numFmtId="174" fontId="9" fillId="0" borderId="0" applyFont="0" applyFill="0" applyBorder="0" applyAlignment="0" applyProtection="0"/>
    <xf numFmtId="14" fontId="11" fillId="0" borderId="0" applyFill="0" applyBorder="0" applyAlignment="0"/>
    <xf numFmtId="38" fontId="12" fillId="0" borderId="16">
      <alignment vertical="center"/>
    </xf>
    <xf numFmtId="169" fontId="9" fillId="0" borderId="0" applyFill="0" applyBorder="0" applyAlignment="0"/>
    <xf numFmtId="170" fontId="9" fillId="0" borderId="0" applyFill="0" applyBorder="0" applyAlignment="0"/>
    <xf numFmtId="169" fontId="9" fillId="0" borderId="0" applyFill="0" applyBorder="0" applyAlignment="0"/>
    <xf numFmtId="174" fontId="9" fillId="0" borderId="0" applyFill="0" applyBorder="0" applyAlignment="0"/>
    <xf numFmtId="170" fontId="9" fillId="0" borderId="0" applyFill="0" applyBorder="0" applyAlignment="0"/>
    <xf numFmtId="0" fontId="6" fillId="0" borderId="0"/>
    <xf numFmtId="0" fontId="13" fillId="0" borderId="17" applyNumberFormat="0" applyAlignment="0" applyProtection="0">
      <alignment horizontal="left" vertical="center"/>
    </xf>
    <xf numFmtId="0" fontId="13" fillId="0" borderId="6">
      <alignment horizontal="left" vertical="center"/>
    </xf>
    <xf numFmtId="0" fontId="14" fillId="0" borderId="0"/>
    <xf numFmtId="0" fontId="15" fillId="0" borderId="0"/>
    <xf numFmtId="0" fontId="16" fillId="0" borderId="0"/>
    <xf numFmtId="0" fontId="17" fillId="0" borderId="0"/>
    <xf numFmtId="0" fontId="18" fillId="0" borderId="0"/>
    <xf numFmtId="0" fontId="19" fillId="0" borderId="0"/>
    <xf numFmtId="0" fontId="6" fillId="0" borderId="0">
      <alignment horizontal="center"/>
    </xf>
    <xf numFmtId="0" fontId="20" fillId="0" borderId="0" applyNumberFormat="0" applyFill="0" applyBorder="0" applyAlignment="0" applyProtection="0">
      <alignment vertical="top"/>
      <protection locked="0"/>
    </xf>
    <xf numFmtId="0" fontId="2" fillId="0" borderId="0"/>
    <xf numFmtId="169" fontId="9" fillId="0" borderId="0" applyFill="0" applyBorder="0" applyAlignment="0"/>
    <xf numFmtId="170" fontId="9" fillId="0" borderId="0" applyFill="0" applyBorder="0" applyAlignment="0"/>
    <xf numFmtId="169" fontId="9" fillId="0" borderId="0" applyFill="0" applyBorder="0" applyAlignment="0"/>
    <xf numFmtId="174" fontId="9" fillId="0" borderId="0" applyFill="0" applyBorder="0" applyAlignment="0"/>
    <xf numFmtId="170" fontId="9" fillId="0" borderId="0" applyFill="0" applyBorder="0" applyAlignment="0"/>
    <xf numFmtId="0" fontId="6" fillId="0" borderId="0">
      <alignment horizontal="center"/>
    </xf>
    <xf numFmtId="0" fontId="6" fillId="0" borderId="0"/>
    <xf numFmtId="0" fontId="8" fillId="0" borderId="0"/>
    <xf numFmtId="0" fontId="6" fillId="0" borderId="0"/>
    <xf numFmtId="175" fontId="6" fillId="0" borderId="0" applyFont="0" applyFill="0" applyBorder="0" applyAlignment="0" applyProtection="0"/>
    <xf numFmtId="176" fontId="6" fillId="0" borderId="0" applyFont="0" applyFill="0" applyBorder="0" applyAlignment="0" applyProtection="0"/>
    <xf numFmtId="0" fontId="6" fillId="0" borderId="0"/>
    <xf numFmtId="0" fontId="21" fillId="0" borderId="0"/>
    <xf numFmtId="173" fontId="9" fillId="0" borderId="0" applyFont="0" applyFill="0" applyBorder="0" applyAlignment="0" applyProtection="0"/>
    <xf numFmtId="0" fontId="9" fillId="0" borderId="0" applyFont="0" applyFill="0" applyBorder="0" applyAlignment="0" applyProtection="0"/>
    <xf numFmtId="177" fontId="9" fillId="0" borderId="0" applyFont="0" applyFill="0" applyBorder="0" applyAlignment="0" applyProtection="0"/>
    <xf numFmtId="169" fontId="9" fillId="0" borderId="0" applyFill="0" applyBorder="0" applyAlignment="0"/>
    <xf numFmtId="170" fontId="9" fillId="0" borderId="0" applyFill="0" applyBorder="0" applyAlignment="0"/>
    <xf numFmtId="169" fontId="9" fillId="0" borderId="0" applyFill="0" applyBorder="0" applyAlignment="0"/>
    <xf numFmtId="174" fontId="9" fillId="0" borderId="0" applyFill="0" applyBorder="0" applyAlignment="0"/>
    <xf numFmtId="170" fontId="9" fillId="0" borderId="0" applyFill="0" applyBorder="0" applyAlignment="0"/>
    <xf numFmtId="0" fontId="6" fillId="0" borderId="0"/>
    <xf numFmtId="49" fontId="11" fillId="0" borderId="0" applyFill="0" applyBorder="0" applyAlignment="0"/>
    <xf numFmtId="177" fontId="9" fillId="0" borderId="0" applyFill="0" applyBorder="0" applyAlignment="0"/>
    <xf numFmtId="178" fontId="9" fillId="0" borderId="0" applyFill="0" applyBorder="0" applyAlignment="0"/>
    <xf numFmtId="0" fontId="6" fillId="0" borderId="0"/>
    <xf numFmtId="0" fontId="6" fillId="0" borderId="0">
      <alignment horizontal="center" textRotation="90"/>
    </xf>
    <xf numFmtId="0" fontId="22" fillId="0" borderId="0"/>
    <xf numFmtId="0" fontId="2" fillId="0" borderId="0"/>
    <xf numFmtId="0" fontId="6" fillId="0" borderId="0">
      <alignment horizontal="center"/>
    </xf>
    <xf numFmtId="0" fontId="1" fillId="0" borderId="0"/>
    <xf numFmtId="0" fontId="1" fillId="0" borderId="0"/>
    <xf numFmtId="0" fontId="6" fillId="0" borderId="0"/>
    <xf numFmtId="179" fontId="2" fillId="0" borderId="0" applyFont="0" applyFill="0" applyBorder="0" applyAlignment="0" applyProtection="0"/>
    <xf numFmtId="180" fontId="2" fillId="0" borderId="0" applyFont="0" applyFill="0" applyBorder="0" applyAlignment="0" applyProtection="0"/>
  </cellStyleXfs>
  <cellXfs count="79">
    <xf numFmtId="0" fontId="0" fillId="0" borderId="0" xfId="0"/>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0" borderId="14" xfId="0" applyFont="1" applyBorder="1" applyAlignment="1">
      <alignment vertical="center"/>
    </xf>
    <xf numFmtId="0" fontId="4" fillId="0" borderId="8" xfId="0" applyFont="1" applyBorder="1" applyAlignment="1">
      <alignment horizontal="center" vertical="center"/>
    </xf>
    <xf numFmtId="0" fontId="4" fillId="2" borderId="8" xfId="0" applyFont="1" applyFill="1" applyBorder="1" applyAlignment="1">
      <alignment horizontal="center" vertical="center"/>
    </xf>
    <xf numFmtId="0" fontId="4" fillId="3" borderId="1" xfId="0" applyFont="1" applyFill="1" applyBorder="1" applyAlignment="1">
      <alignment horizontal="center" vertical="center" wrapText="1"/>
    </xf>
    <xf numFmtId="166" fontId="4" fillId="0" borderId="1" xfId="0" applyNumberFormat="1" applyFont="1" applyBorder="1" applyAlignment="1">
      <alignment horizontal="center" vertical="center"/>
    </xf>
    <xf numFmtId="0" fontId="4" fillId="3" borderId="1" xfId="0" applyFont="1" applyFill="1" applyBorder="1" applyAlignment="1">
      <alignment horizontal="center" vertical="center"/>
    </xf>
    <xf numFmtId="166" fontId="4" fillId="3" borderId="1" xfId="0" applyNumberFormat="1" applyFont="1" applyFill="1" applyBorder="1" applyAlignment="1">
      <alignment horizontal="center" vertical="center"/>
    </xf>
    <xf numFmtId="43" fontId="4" fillId="3" borderId="1" xfId="0" applyNumberFormat="1" applyFont="1" applyFill="1" applyBorder="1" applyAlignment="1">
      <alignment horizontal="center" vertical="center"/>
    </xf>
    <xf numFmtId="167" fontId="4" fillId="0" borderId="1" xfId="0" applyNumberFormat="1" applyFont="1" applyBorder="1" applyAlignment="1">
      <alignment horizontal="center" vertical="center"/>
    </xf>
    <xf numFmtId="0" fontId="4" fillId="5" borderId="1" xfId="1" applyFont="1" applyFill="1" applyBorder="1" applyAlignment="1">
      <alignment horizontal="center" vertical="center"/>
    </xf>
    <xf numFmtId="0" fontId="4" fillId="4" borderId="1" xfId="1" applyFont="1" applyFill="1" applyBorder="1" applyAlignment="1">
      <alignment horizontal="center" vertical="center"/>
    </xf>
    <xf numFmtId="4" fontId="4" fillId="3" borderId="1" xfId="2" applyNumberFormat="1" applyFont="1" applyFill="1" applyBorder="1" applyAlignment="1">
      <alignment horizontal="center" vertical="center" wrapText="1"/>
    </xf>
    <xf numFmtId="0" fontId="4" fillId="3" borderId="1" xfId="2"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xf>
    <xf numFmtId="0" fontId="4" fillId="2" borderId="0" xfId="0" applyFont="1" applyFill="1" applyAlignment="1">
      <alignment vertical="center"/>
    </xf>
    <xf numFmtId="164" fontId="4" fillId="0" borderId="1" xfId="0" applyNumberFormat="1" applyFont="1" applyFill="1" applyBorder="1" applyAlignment="1">
      <alignment vertical="center" wrapText="1"/>
    </xf>
    <xf numFmtId="164" fontId="4" fillId="0" borderId="15" xfId="0" applyNumberFormat="1" applyFont="1" applyFill="1" applyBorder="1" applyAlignment="1">
      <alignment vertical="center" wrapText="1"/>
    </xf>
    <xf numFmtId="0" fontId="4" fillId="0" borderId="1" xfId="0" applyFont="1" applyBorder="1" applyAlignment="1">
      <alignment vertical="center" wrapText="1"/>
    </xf>
    <xf numFmtId="0" fontId="4" fillId="2" borderId="1" xfId="0" applyFont="1" applyFill="1" applyBorder="1" applyAlignment="1">
      <alignment vertical="center" wrapText="1"/>
    </xf>
    <xf numFmtId="164" fontId="4" fillId="0" borderId="1" xfId="0" applyNumberFormat="1" applyFont="1" applyBorder="1" applyAlignment="1">
      <alignment vertical="center" wrapText="1"/>
    </xf>
    <xf numFmtId="165" fontId="4" fillId="3" borderId="1" xfId="2" applyNumberFormat="1" applyFont="1" applyFill="1" applyBorder="1" applyAlignment="1">
      <alignment horizontal="center" vertical="center" wrapText="1"/>
    </xf>
    <xf numFmtId="3" fontId="4" fillId="3"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wrapText="1"/>
    </xf>
    <xf numFmtId="181" fontId="4" fillId="3" borderId="1" xfId="0" applyNumberFormat="1" applyFont="1" applyFill="1" applyBorder="1" applyAlignment="1">
      <alignment horizontal="center" vertical="center"/>
    </xf>
    <xf numFmtId="0" fontId="4" fillId="0" borderId="15" xfId="0" applyFont="1" applyBorder="1" applyAlignment="1">
      <alignment vertical="center" wrapText="1"/>
    </xf>
    <xf numFmtId="0" fontId="4" fillId="0" borderId="1" xfId="0" applyFont="1" applyFill="1" applyBorder="1" applyAlignment="1">
      <alignment vertical="center"/>
    </xf>
    <xf numFmtId="164" fontId="4" fillId="0" borderId="1" xfId="0" applyNumberFormat="1" applyFont="1" applyFill="1" applyBorder="1" applyAlignment="1">
      <alignment vertical="center"/>
    </xf>
    <xf numFmtId="0" fontId="4" fillId="0" borderId="0" xfId="0" applyFont="1" applyFill="1" applyAlignment="1">
      <alignment vertical="center"/>
    </xf>
    <xf numFmtId="0" fontId="24" fillId="0" borderId="0" xfId="0" applyFont="1" applyAlignment="1">
      <alignment vertical="center"/>
    </xf>
    <xf numFmtId="0" fontId="24" fillId="0" borderId="0" xfId="0" applyFont="1" applyAlignment="1">
      <alignment horizontal="left" vertical="center"/>
    </xf>
    <xf numFmtId="0" fontId="24" fillId="0" borderId="0" xfId="0" applyFont="1" applyAlignment="1">
      <alignment horizontal="right" vertical="center"/>
    </xf>
    <xf numFmtId="0" fontId="4" fillId="0" borderId="1" xfId="0" applyFont="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Border="1" applyAlignment="1">
      <alignment horizontal="left" vertical="center"/>
    </xf>
    <xf numFmtId="0" fontId="4" fillId="0" borderId="1" xfId="2" applyFont="1" applyFill="1" applyBorder="1" applyAlignment="1">
      <alignment horizontal="left" vertical="center" wrapText="1"/>
    </xf>
    <xf numFmtId="0" fontId="4" fillId="0" borderId="1" xfId="3" applyNumberFormat="1" applyFont="1" applyFill="1" applyBorder="1" applyAlignment="1">
      <alignment horizontal="left" vertical="center" wrapText="1"/>
    </xf>
    <xf numFmtId="0" fontId="4" fillId="3" borderId="1" xfId="3" applyNumberFormat="1" applyFont="1" applyFill="1" applyBorder="1" applyAlignment="1">
      <alignment horizontal="left" vertical="center" wrapText="1"/>
    </xf>
    <xf numFmtId="0" fontId="4" fillId="3" borderId="1" xfId="2"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43" fontId="4" fillId="0" borderId="5" xfId="0" applyNumberFormat="1" applyFont="1" applyBorder="1" applyAlignment="1">
      <alignment horizontal="center" vertical="center" wrapText="1"/>
    </xf>
    <xf numFmtId="43" fontId="4" fillId="0" borderId="6" xfId="0" applyNumberFormat="1" applyFont="1" applyBorder="1" applyAlignment="1">
      <alignment horizontal="center" vertical="center" wrapText="1"/>
    </xf>
    <xf numFmtId="43" fontId="4" fillId="0" borderId="2" xfId="0" applyNumberFormat="1" applyFont="1" applyBorder="1" applyAlignment="1">
      <alignment horizontal="center" vertical="center" wrapText="1"/>
    </xf>
    <xf numFmtId="43" fontId="4" fillId="0" borderId="3" xfId="0" applyNumberFormat="1" applyFont="1" applyBorder="1" applyAlignment="1">
      <alignment horizontal="center" vertical="center" wrapText="1"/>
    </xf>
    <xf numFmtId="43" fontId="4" fillId="0" borderId="10" xfId="0" applyNumberFormat="1" applyFont="1" applyBorder="1" applyAlignment="1">
      <alignment horizontal="center" vertical="center" wrapText="1"/>
    </xf>
    <xf numFmtId="43" fontId="4" fillId="0" borderId="12"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43" fontId="4" fillId="2" borderId="5" xfId="0" applyNumberFormat="1" applyFont="1" applyFill="1" applyBorder="1" applyAlignment="1">
      <alignment horizontal="center" vertical="center" wrapText="1"/>
    </xf>
    <xf numFmtId="43" fontId="4" fillId="2" borderId="6" xfId="0" applyNumberFormat="1" applyFont="1" applyFill="1" applyBorder="1" applyAlignment="1">
      <alignment horizontal="center" vertical="center" wrapText="1"/>
    </xf>
    <xf numFmtId="43" fontId="4" fillId="2" borderId="13"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3" fontId="4" fillId="0" borderId="1" xfId="0" applyNumberFormat="1" applyFont="1" applyBorder="1" applyAlignment="1">
      <alignment horizontal="center" vertical="center" wrapText="1"/>
    </xf>
    <xf numFmtId="43" fontId="4" fillId="0" borderId="7"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23" fillId="0" borderId="18"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04">
    <cellStyle name="_007 рай.цент ПФЗОЖ 2008 нор" xfId="4"/>
    <cellStyle name="_007 рай.цент ПФЗОЖ 2008 норм" xfId="5"/>
    <cellStyle name="_040 повыш" xfId="6"/>
    <cellStyle name="_040 повыш 07" xfId="7"/>
    <cellStyle name="_1 гор.бол 2008-2010" xfId="8"/>
    <cellStyle name="_ГОБМП-2. Формы Минэкономики" xfId="9"/>
    <cellStyle name="_гор.пол в 19 мкр 2010" xfId="10"/>
    <cellStyle name="_доуком 2008" xfId="11"/>
    <cellStyle name="_доукомп ПМСП и узкие" xfId="12"/>
    <cellStyle name="_жум.туб 2008-2010" xfId="13"/>
    <cellStyle name="_зарплаты 2008-018 МИАЦ 011" xfId="14"/>
    <cellStyle name="_кап ремонт 2007" xfId="15"/>
    <cellStyle name="_кап.рем 2004-2007 СКО" xfId="16"/>
    <cellStyle name="_мат.тех оснащ 2007" xfId="17"/>
    <cellStyle name="_мат.тех оснащ 2007 урезанный" xfId="18"/>
    <cellStyle name="_МЗ РК НПА" xfId="19"/>
    <cellStyle name="_обл.туб 2008-2010" xfId="20"/>
    <cellStyle name="_полик Аккайын 2010" xfId="21"/>
    <cellStyle name="_Приложения для ОДЗ1" xfId="22"/>
    <cellStyle name="_Приложения для ОДЗ1 привезла" xfId="23"/>
    <cellStyle name="_проект 2006 шаблон" xfId="24"/>
    <cellStyle name="_свод РБ 2008-2010" xfId="25"/>
    <cellStyle name="_свод РБ 2008-2010 СКО ЦЕЛ ТРАНС" xfId="26"/>
    <cellStyle name="_согласов" xfId="27"/>
    <cellStyle name="_среднесрочн 21.09.05г. инвест" xfId="28"/>
    <cellStyle name="_стац ЦРБ Акжар 2008" xfId="29"/>
    <cellStyle name="_строит 269-019-011" xfId="30"/>
    <cellStyle name="_ТРАНСФ ДЛЯ   Л Н" xfId="31"/>
    <cellStyle name="_туб Муср 2010" xfId="32"/>
    <cellStyle name="_формы по среднесроч плану" xfId="33"/>
    <cellStyle name="_центр крови 2010" xfId="34"/>
    <cellStyle name="Aaia?iue_laroux" xfId="35"/>
    <cellStyle name="Calc Currency (0)" xfId="36"/>
    <cellStyle name="Calc Currency (2)" xfId="37"/>
    <cellStyle name="Calc Percent (0)" xfId="38"/>
    <cellStyle name="Calc Percent (1)" xfId="39"/>
    <cellStyle name="Calc Percent (2)" xfId="40"/>
    <cellStyle name="Calc Units (0)" xfId="41"/>
    <cellStyle name="Calc Units (1)" xfId="42"/>
    <cellStyle name="Calc Units (2)" xfId="43"/>
    <cellStyle name="Comma [0]_#6 Temps &amp; Contractors" xfId="44"/>
    <cellStyle name="Comma [00]" xfId="45"/>
    <cellStyle name="Comma_#6 Temps &amp; Contractors" xfId="46"/>
    <cellStyle name="Currency [0]_#6 Temps &amp; Contractors" xfId="47"/>
    <cellStyle name="Currency [00]" xfId="48"/>
    <cellStyle name="Currency_#6 Temps &amp; Contractors" xfId="49"/>
    <cellStyle name="Date Short" xfId="50"/>
    <cellStyle name="DELTA" xfId="51"/>
    <cellStyle name="Enter Currency (0)" xfId="52"/>
    <cellStyle name="Enter Currency (2)" xfId="53"/>
    <cellStyle name="Enter Units (0)" xfId="54"/>
    <cellStyle name="Enter Units (1)" xfId="55"/>
    <cellStyle name="Enter Units (2)" xfId="56"/>
    <cellStyle name="Flag" xfId="57"/>
    <cellStyle name="Header1" xfId="58"/>
    <cellStyle name="Header2" xfId="59"/>
    <cellStyle name="Heading1" xfId="60"/>
    <cellStyle name="Heading2" xfId="61"/>
    <cellStyle name="Heading3" xfId="62"/>
    <cellStyle name="Heading4" xfId="63"/>
    <cellStyle name="Heading5" xfId="64"/>
    <cellStyle name="Heading6" xfId="65"/>
    <cellStyle name="Horizontal" xfId="66"/>
    <cellStyle name="Hyperlink" xfId="67"/>
    <cellStyle name="Iau?iue_23_1 " xfId="68"/>
    <cellStyle name="Link Currency (0)" xfId="69"/>
    <cellStyle name="Link Currency (2)" xfId="70"/>
    <cellStyle name="Link Units (0)" xfId="71"/>
    <cellStyle name="Link Units (1)" xfId="72"/>
    <cellStyle name="Link Units (2)" xfId="73"/>
    <cellStyle name="Matrix" xfId="74"/>
    <cellStyle name="Normal_# 41-Market &amp;Trends" xfId="75"/>
    <cellStyle name="normбlnм_laroux" xfId="76"/>
    <cellStyle name="Note" xfId="77"/>
    <cellStyle name="Oeiainiaue [0]_laroux" xfId="78"/>
    <cellStyle name="Oeiainiaue_laroux" xfId="79"/>
    <cellStyle name="Option" xfId="80"/>
    <cellStyle name="OptionHeading" xfId="81"/>
    <cellStyle name="Percent [0]" xfId="82"/>
    <cellStyle name="Percent [00]" xfId="83"/>
    <cellStyle name="Percent_#6 Temps &amp; Contractors" xfId="84"/>
    <cellStyle name="PrePop Currency (0)" xfId="85"/>
    <cellStyle name="PrePop Currency (2)" xfId="86"/>
    <cellStyle name="PrePop Units (0)" xfId="87"/>
    <cellStyle name="PrePop Units (1)" xfId="88"/>
    <cellStyle name="PrePop Units (2)" xfId="89"/>
    <cellStyle name="Price" xfId="90"/>
    <cellStyle name="Text Indent A" xfId="91"/>
    <cellStyle name="Text Indent B" xfId="92"/>
    <cellStyle name="Text Indent C" xfId="93"/>
    <cellStyle name="Unit" xfId="94"/>
    <cellStyle name="Vertical" xfId="95"/>
    <cellStyle name="Обычный" xfId="0" builtinId="0"/>
    <cellStyle name="Обычный 2" xfId="96"/>
    <cellStyle name="Обычный 2 2 2" xfId="1"/>
    <cellStyle name="Обычный 3" xfId="97"/>
    <cellStyle name="Обычный 3 2" xfId="98"/>
    <cellStyle name="Обычный 5" xfId="99"/>
    <cellStyle name="Обычный 5 3" xfId="100"/>
    <cellStyle name="Обычный_Лист2" xfId="3"/>
    <cellStyle name="Обычный_областная 2" xfId="2"/>
    <cellStyle name="Стиль 1" xfId="101"/>
    <cellStyle name="Тысячи [0]_Dbf_25" xfId="102"/>
    <cellStyle name="Тысячи_Dbf_25" xfId="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AR47"/>
  <sheetViews>
    <sheetView tabSelected="1" zoomScale="80" zoomScaleNormal="80" workbookViewId="0">
      <pane xSplit="4" ySplit="5" topLeftCell="H39" activePane="bottomRight" state="frozen"/>
      <selection pane="topRight" activeCell="D1" sqref="D1"/>
      <selection pane="bottomLeft" activeCell="A6" sqref="A6"/>
      <selection pane="bottomRight" activeCell="AW42" sqref="AW42"/>
    </sheetView>
  </sheetViews>
  <sheetFormatPr defaultRowHeight="15.75"/>
  <cols>
    <col min="1" max="1" width="6" style="22" customWidth="1"/>
    <col min="2" max="2" width="20.85546875" style="23" customWidth="1"/>
    <col min="3" max="3" width="64.85546875" style="23" customWidth="1"/>
    <col min="4" max="4" width="9.140625" style="22"/>
    <col min="5" max="6" width="7.42578125" style="22" hidden="1" customWidth="1"/>
    <col min="7" max="7" width="7.5703125" style="22" hidden="1" customWidth="1"/>
    <col min="8" max="8" width="11.42578125" style="22" customWidth="1"/>
    <col min="9" max="9" width="9.5703125" style="22" customWidth="1"/>
    <col min="10" max="10" width="10.7109375" style="22" customWidth="1"/>
    <col min="11" max="11" width="6.7109375" style="22" hidden="1" customWidth="1"/>
    <col min="12" max="12" width="11.28515625" style="22" hidden="1" customWidth="1"/>
    <col min="13" max="13" width="8.7109375" style="22" hidden="1" customWidth="1"/>
    <col min="14" max="14" width="9.85546875" style="22" hidden="1" customWidth="1"/>
    <col min="15" max="15" width="9.140625" style="22" hidden="1" customWidth="1"/>
    <col min="16" max="16" width="6.28515625" style="22" hidden="1" customWidth="1"/>
    <col min="17" max="17" width="8.85546875" style="22" hidden="1" customWidth="1"/>
    <col min="18" max="18" width="8.5703125" style="22" hidden="1" customWidth="1"/>
    <col min="19" max="19" width="6.28515625" style="24" hidden="1" customWidth="1"/>
    <col min="20" max="20" width="7.85546875" style="24" hidden="1" customWidth="1"/>
    <col min="21" max="21" width="6.28515625" style="24" hidden="1" customWidth="1"/>
    <col min="22" max="22" width="8.28515625" style="22" hidden="1" customWidth="1"/>
    <col min="23" max="23" width="7.85546875" style="22" hidden="1" customWidth="1"/>
    <col min="24" max="24" width="7.28515625" style="22" hidden="1" customWidth="1"/>
    <col min="25" max="25" width="6.7109375" style="22" hidden="1" customWidth="1"/>
    <col min="26" max="26" width="8" style="24" hidden="1" customWidth="1"/>
    <col min="27" max="28" width="5.85546875" style="24" hidden="1" customWidth="1"/>
    <col min="29" max="30" width="8.7109375" style="22" hidden="1" customWidth="1"/>
    <col min="31" max="31" width="7.42578125" style="22" hidden="1" customWidth="1"/>
    <col min="32" max="32" width="7.140625" style="22" hidden="1" customWidth="1"/>
    <col min="33" max="33" width="7.85546875" style="24" hidden="1" customWidth="1"/>
    <col min="34" max="34" width="7.5703125" style="24" hidden="1" customWidth="1"/>
    <col min="35" max="35" width="6.85546875" style="24" hidden="1" customWidth="1"/>
    <col min="36" max="39" width="6.5703125" style="22" hidden="1" customWidth="1"/>
    <col min="40" max="42" width="6.5703125" style="24" hidden="1" customWidth="1"/>
    <col min="43" max="43" width="8.7109375" style="22" hidden="1" customWidth="1"/>
    <col min="44" max="44" width="12" style="22" hidden="1" customWidth="1"/>
    <col min="45" max="16384" width="9.140625" style="22"/>
  </cols>
  <sheetData>
    <row r="2" spans="1:44" ht="16.5" thickBot="1">
      <c r="C2" s="23" t="s">
        <v>78</v>
      </c>
    </row>
    <row r="3" spans="1:44">
      <c r="A3" s="68" t="s">
        <v>66</v>
      </c>
      <c r="B3" s="73" t="s">
        <v>71</v>
      </c>
      <c r="C3" s="74"/>
      <c r="D3" s="68" t="s">
        <v>0</v>
      </c>
      <c r="E3" s="63" t="s">
        <v>1</v>
      </c>
      <c r="F3" s="65"/>
      <c r="G3" s="68" t="s">
        <v>2</v>
      </c>
      <c r="H3" s="66" t="s">
        <v>3</v>
      </c>
      <c r="I3" s="68" t="s">
        <v>4</v>
      </c>
      <c r="J3" s="68"/>
      <c r="K3" s="63" t="s">
        <v>5</v>
      </c>
      <c r="L3" s="64"/>
      <c r="M3" s="64"/>
      <c r="N3" s="65"/>
      <c r="O3" s="51" t="s">
        <v>6</v>
      </c>
      <c r="P3" s="52"/>
      <c r="Q3" s="52"/>
      <c r="R3" s="52"/>
      <c r="S3" s="52"/>
      <c r="T3" s="52"/>
      <c r="U3" s="52"/>
      <c r="V3" s="51" t="s">
        <v>7</v>
      </c>
      <c r="W3" s="52"/>
      <c r="X3" s="52"/>
      <c r="Y3" s="52"/>
      <c r="Z3" s="52"/>
      <c r="AA3" s="52"/>
      <c r="AB3" s="52"/>
      <c r="AC3" s="51" t="s">
        <v>8</v>
      </c>
      <c r="AD3" s="52"/>
      <c r="AE3" s="52"/>
      <c r="AF3" s="52"/>
      <c r="AG3" s="52"/>
      <c r="AH3" s="52"/>
      <c r="AI3" s="52"/>
      <c r="AJ3" s="51" t="s">
        <v>9</v>
      </c>
      <c r="AK3" s="52"/>
      <c r="AL3" s="52"/>
      <c r="AM3" s="52"/>
      <c r="AN3" s="52"/>
      <c r="AO3" s="52"/>
      <c r="AP3" s="52"/>
      <c r="AQ3" s="53" t="s">
        <v>10</v>
      </c>
      <c r="AR3" s="54"/>
    </row>
    <row r="4" spans="1:44">
      <c r="A4" s="72"/>
      <c r="B4" s="75"/>
      <c r="C4" s="76"/>
      <c r="D4" s="72"/>
      <c r="E4" s="77"/>
      <c r="F4" s="78"/>
      <c r="G4" s="72"/>
      <c r="H4" s="67"/>
      <c r="I4" s="68"/>
      <c r="J4" s="68"/>
      <c r="K4" s="69"/>
      <c r="L4" s="70"/>
      <c r="M4" s="70"/>
      <c r="N4" s="71"/>
      <c r="O4" s="57" t="s">
        <v>11</v>
      </c>
      <c r="P4" s="58"/>
      <c r="Q4" s="58"/>
      <c r="R4" s="59"/>
      <c r="S4" s="60" t="s">
        <v>12</v>
      </c>
      <c r="T4" s="61"/>
      <c r="U4" s="62"/>
      <c r="V4" s="63" t="s">
        <v>11</v>
      </c>
      <c r="W4" s="64"/>
      <c r="X4" s="64"/>
      <c r="Y4" s="65"/>
      <c r="Z4" s="60" t="s">
        <v>12</v>
      </c>
      <c r="AA4" s="61"/>
      <c r="AB4" s="62"/>
      <c r="AC4" s="57" t="s">
        <v>11</v>
      </c>
      <c r="AD4" s="58"/>
      <c r="AE4" s="58"/>
      <c r="AF4" s="59"/>
      <c r="AG4" s="60" t="s">
        <v>12</v>
      </c>
      <c r="AH4" s="61"/>
      <c r="AI4" s="62"/>
      <c r="AJ4" s="57" t="s">
        <v>11</v>
      </c>
      <c r="AK4" s="58"/>
      <c r="AL4" s="58"/>
      <c r="AM4" s="59"/>
      <c r="AN4" s="60" t="s">
        <v>12</v>
      </c>
      <c r="AO4" s="61"/>
      <c r="AP4" s="62"/>
      <c r="AQ4" s="55"/>
      <c r="AR4" s="56"/>
    </row>
    <row r="5" spans="1:44">
      <c r="A5" s="72"/>
      <c r="B5" s="75"/>
      <c r="C5" s="76"/>
      <c r="D5" s="72"/>
      <c r="E5" s="34" t="s">
        <v>11</v>
      </c>
      <c r="F5" s="2" t="s">
        <v>13</v>
      </c>
      <c r="G5" s="72"/>
      <c r="H5" s="67"/>
      <c r="I5" s="27" t="s">
        <v>11</v>
      </c>
      <c r="J5" s="1" t="s">
        <v>13</v>
      </c>
      <c r="K5" s="3" t="s">
        <v>14</v>
      </c>
      <c r="L5" s="3" t="s">
        <v>13</v>
      </c>
      <c r="M5" s="3" t="s">
        <v>15</v>
      </c>
      <c r="N5" s="3" t="s">
        <v>13</v>
      </c>
      <c r="O5" s="4" t="s">
        <v>16</v>
      </c>
      <c r="P5" s="5" t="s">
        <v>17</v>
      </c>
      <c r="Q5" s="5" t="s">
        <v>18</v>
      </c>
      <c r="R5" s="5" t="s">
        <v>19</v>
      </c>
      <c r="S5" s="6" t="s">
        <v>17</v>
      </c>
      <c r="T5" s="6" t="s">
        <v>18</v>
      </c>
      <c r="U5" s="6" t="s">
        <v>19</v>
      </c>
      <c r="V5" s="4" t="s">
        <v>16</v>
      </c>
      <c r="W5" s="7" t="s">
        <v>20</v>
      </c>
      <c r="X5" s="7" t="s">
        <v>21</v>
      </c>
      <c r="Y5" s="7" t="s">
        <v>22</v>
      </c>
      <c r="Z5" s="8" t="s">
        <v>20</v>
      </c>
      <c r="AA5" s="8" t="s">
        <v>21</v>
      </c>
      <c r="AB5" s="8" t="s">
        <v>22</v>
      </c>
      <c r="AC5" s="4" t="s">
        <v>16</v>
      </c>
      <c r="AD5" s="5" t="s">
        <v>23</v>
      </c>
      <c r="AE5" s="5" t="s">
        <v>24</v>
      </c>
      <c r="AF5" s="5" t="s">
        <v>25</v>
      </c>
      <c r="AG5" s="6" t="s">
        <v>23</v>
      </c>
      <c r="AH5" s="6" t="s">
        <v>24</v>
      </c>
      <c r="AI5" s="6" t="s">
        <v>25</v>
      </c>
      <c r="AJ5" s="9" t="s">
        <v>26</v>
      </c>
      <c r="AK5" s="10" t="s">
        <v>27</v>
      </c>
      <c r="AL5" s="10" t="s">
        <v>28</v>
      </c>
      <c r="AM5" s="10" t="s">
        <v>29</v>
      </c>
      <c r="AN5" s="11" t="s">
        <v>27</v>
      </c>
      <c r="AO5" s="11" t="s">
        <v>28</v>
      </c>
      <c r="AP5" s="11" t="s">
        <v>29</v>
      </c>
      <c r="AQ5" s="3" t="s">
        <v>11</v>
      </c>
      <c r="AR5" s="3" t="s">
        <v>13</v>
      </c>
    </row>
    <row r="6" spans="1:44" ht="33.75" customHeight="1">
      <c r="A6" s="4">
        <v>1</v>
      </c>
      <c r="B6" s="50" t="s">
        <v>32</v>
      </c>
      <c r="C6" s="50"/>
      <c r="D6" s="12" t="s">
        <v>30</v>
      </c>
      <c r="E6" s="4"/>
      <c r="F6" s="4"/>
      <c r="G6" s="4"/>
      <c r="H6" s="13">
        <v>6000</v>
      </c>
      <c r="I6" s="12">
        <v>30</v>
      </c>
      <c r="J6" s="25">
        <f t="shared" ref="J6:J18" si="0">I6*H6/1000</f>
        <v>180</v>
      </c>
      <c r="N6" s="26">
        <f t="shared" ref="N6:N18" si="1">M6*H6/1000</f>
        <v>0</v>
      </c>
      <c r="O6" s="27">
        <f t="shared" ref="O6:O18" si="2">P6+Q6+R6</f>
        <v>0</v>
      </c>
      <c r="P6" s="27"/>
      <c r="Q6" s="27"/>
      <c r="R6" s="27"/>
      <c r="S6" s="28">
        <f t="shared" ref="S6:S18" si="3">H6*P6/1000</f>
        <v>0</v>
      </c>
      <c r="T6" s="28">
        <f t="shared" ref="T6:T18" si="4">H6*Q6/1000</f>
        <v>0</v>
      </c>
      <c r="U6" s="28">
        <f t="shared" ref="U6:U18" si="5">H6*R6/1000</f>
        <v>0</v>
      </c>
      <c r="V6" s="27">
        <f t="shared" ref="V6:V18" si="6">W6+X6+Y6</f>
        <v>0</v>
      </c>
      <c r="W6" s="27"/>
      <c r="X6" s="27"/>
      <c r="Y6" s="27"/>
      <c r="Z6" s="28">
        <f t="shared" ref="Z6:Z18" si="7">H6*W6/1000</f>
        <v>0</v>
      </c>
      <c r="AA6" s="28">
        <f t="shared" ref="AA6:AA18" si="8">H6*X6/1000</f>
        <v>0</v>
      </c>
      <c r="AB6" s="28">
        <f t="shared" ref="AB6:AB18" si="9">H6*Y6/1000</f>
        <v>0</v>
      </c>
      <c r="AC6" s="27">
        <f t="shared" ref="AC6:AC18" si="10">AD6+AE6+AF6</f>
        <v>30</v>
      </c>
      <c r="AD6" s="27"/>
      <c r="AE6" s="27">
        <v>30</v>
      </c>
      <c r="AF6" s="27"/>
      <c r="AG6" s="28">
        <f t="shared" ref="AG6:AG18" si="11">H6*AD6/1000</f>
        <v>0</v>
      </c>
      <c r="AH6" s="28">
        <f t="shared" ref="AH6:AH18" si="12">H6*AE6/1000</f>
        <v>180</v>
      </c>
      <c r="AI6" s="28">
        <f t="shared" ref="AI6:AI18" si="13">H6*AF6/1000</f>
        <v>0</v>
      </c>
      <c r="AJ6" s="27">
        <f t="shared" ref="AJ6:AJ18" si="14">AK6+AL6+AM6</f>
        <v>0</v>
      </c>
      <c r="AK6" s="27"/>
      <c r="AL6" s="27"/>
      <c r="AM6" s="27"/>
      <c r="AN6" s="28">
        <f t="shared" ref="AN6:AN18" si="15">H6*AK6/1000</f>
        <v>0</v>
      </c>
      <c r="AO6" s="28">
        <f t="shared" ref="AO6:AO18" si="16">H6*AL6/1000</f>
        <v>0</v>
      </c>
      <c r="AP6" s="28">
        <f t="shared" ref="AP6:AP18" si="17">H6*AM6/1000</f>
        <v>0</v>
      </c>
      <c r="AQ6" s="27">
        <f t="shared" ref="AQ6:AQ18" si="18">O6+V6+AC6+AJ6</f>
        <v>30</v>
      </c>
      <c r="AR6" s="29">
        <f t="shared" ref="AR6:AR18" si="19">S6+T6+U6+Z6+AA6+AB6+AG6+AH6+AI6+AN6+AO6+AP6</f>
        <v>180</v>
      </c>
    </row>
    <row r="7" spans="1:44">
      <c r="A7" s="4">
        <v>2</v>
      </c>
      <c r="B7" s="50" t="s">
        <v>33</v>
      </c>
      <c r="C7" s="50"/>
      <c r="D7" s="12" t="s">
        <v>31</v>
      </c>
      <c r="E7" s="4"/>
      <c r="F7" s="4"/>
      <c r="G7" s="4"/>
      <c r="H7" s="13">
        <v>2900</v>
      </c>
      <c r="I7" s="14">
        <v>2</v>
      </c>
      <c r="J7" s="25">
        <f t="shared" si="0"/>
        <v>5.8</v>
      </c>
      <c r="N7" s="26">
        <f t="shared" si="1"/>
        <v>0</v>
      </c>
      <c r="O7" s="27">
        <f t="shared" si="2"/>
        <v>0</v>
      </c>
      <c r="P7" s="27"/>
      <c r="Q7" s="27"/>
      <c r="R7" s="27"/>
      <c r="S7" s="28">
        <f t="shared" si="3"/>
        <v>0</v>
      </c>
      <c r="T7" s="28">
        <f t="shared" si="4"/>
        <v>0</v>
      </c>
      <c r="U7" s="28">
        <f t="shared" si="5"/>
        <v>0</v>
      </c>
      <c r="V7" s="27">
        <f t="shared" si="6"/>
        <v>0</v>
      </c>
      <c r="W7" s="27"/>
      <c r="X7" s="27"/>
      <c r="Y7" s="27"/>
      <c r="Z7" s="28">
        <f t="shared" si="7"/>
        <v>0</v>
      </c>
      <c r="AA7" s="28">
        <f t="shared" si="8"/>
        <v>0</v>
      </c>
      <c r="AB7" s="28">
        <f t="shared" si="9"/>
        <v>0</v>
      </c>
      <c r="AC7" s="27">
        <f t="shared" si="10"/>
        <v>2</v>
      </c>
      <c r="AD7" s="27"/>
      <c r="AE7" s="27">
        <v>2</v>
      </c>
      <c r="AF7" s="27"/>
      <c r="AG7" s="28">
        <f t="shared" si="11"/>
        <v>0</v>
      </c>
      <c r="AH7" s="28">
        <f t="shared" si="12"/>
        <v>5.8</v>
      </c>
      <c r="AI7" s="28">
        <f t="shared" si="13"/>
        <v>0</v>
      </c>
      <c r="AJ7" s="27">
        <f t="shared" si="14"/>
        <v>0</v>
      </c>
      <c r="AK7" s="27"/>
      <c r="AL7" s="27"/>
      <c r="AM7" s="27"/>
      <c r="AN7" s="28">
        <f t="shared" si="15"/>
        <v>0</v>
      </c>
      <c r="AO7" s="28">
        <f t="shared" si="16"/>
        <v>0</v>
      </c>
      <c r="AP7" s="28">
        <f t="shared" si="17"/>
        <v>0</v>
      </c>
      <c r="AQ7" s="27">
        <f t="shared" si="18"/>
        <v>2</v>
      </c>
      <c r="AR7" s="29">
        <f t="shared" si="19"/>
        <v>5.8</v>
      </c>
    </row>
    <row r="8" spans="1:44">
      <c r="A8" s="4">
        <v>3</v>
      </c>
      <c r="B8" s="49" t="s">
        <v>34</v>
      </c>
      <c r="C8" s="49"/>
      <c r="D8" s="12" t="s">
        <v>31</v>
      </c>
      <c r="E8" s="4"/>
      <c r="F8" s="4"/>
      <c r="G8" s="4"/>
      <c r="H8" s="13">
        <v>11000</v>
      </c>
      <c r="I8" s="12">
        <v>5</v>
      </c>
      <c r="J8" s="25">
        <f t="shared" si="0"/>
        <v>55</v>
      </c>
      <c r="N8" s="26">
        <f t="shared" si="1"/>
        <v>0</v>
      </c>
      <c r="O8" s="27">
        <f t="shared" si="2"/>
        <v>0</v>
      </c>
      <c r="P8" s="27"/>
      <c r="Q8" s="27"/>
      <c r="R8" s="27"/>
      <c r="S8" s="28">
        <f t="shared" si="3"/>
        <v>0</v>
      </c>
      <c r="T8" s="28">
        <f t="shared" si="4"/>
        <v>0</v>
      </c>
      <c r="U8" s="28">
        <f t="shared" si="5"/>
        <v>0</v>
      </c>
      <c r="V8" s="27">
        <f t="shared" si="6"/>
        <v>0</v>
      </c>
      <c r="W8" s="27"/>
      <c r="X8" s="27"/>
      <c r="Y8" s="27"/>
      <c r="Z8" s="28">
        <f t="shared" si="7"/>
        <v>0</v>
      </c>
      <c r="AA8" s="28">
        <f t="shared" si="8"/>
        <v>0</v>
      </c>
      <c r="AB8" s="28">
        <f t="shared" si="9"/>
        <v>0</v>
      </c>
      <c r="AC8" s="27">
        <f t="shared" si="10"/>
        <v>5</v>
      </c>
      <c r="AD8" s="27"/>
      <c r="AE8" s="27">
        <v>5</v>
      </c>
      <c r="AF8" s="27"/>
      <c r="AG8" s="28">
        <f t="shared" si="11"/>
        <v>0</v>
      </c>
      <c r="AH8" s="28">
        <f t="shared" si="12"/>
        <v>55</v>
      </c>
      <c r="AI8" s="28">
        <f t="shared" si="13"/>
        <v>0</v>
      </c>
      <c r="AJ8" s="27">
        <f t="shared" si="14"/>
        <v>0</v>
      </c>
      <c r="AK8" s="27"/>
      <c r="AL8" s="27"/>
      <c r="AM8" s="27"/>
      <c r="AN8" s="28">
        <f t="shared" si="15"/>
        <v>0</v>
      </c>
      <c r="AO8" s="28">
        <f t="shared" si="16"/>
        <v>0</v>
      </c>
      <c r="AP8" s="28">
        <f t="shared" si="17"/>
        <v>0</v>
      </c>
      <c r="AQ8" s="27">
        <f t="shared" si="18"/>
        <v>5</v>
      </c>
      <c r="AR8" s="29">
        <f t="shared" si="19"/>
        <v>55</v>
      </c>
    </row>
    <row r="9" spans="1:44">
      <c r="A9" s="4">
        <v>4</v>
      </c>
      <c r="B9" s="49" t="s">
        <v>35</v>
      </c>
      <c r="C9" s="49"/>
      <c r="D9" s="12" t="s">
        <v>31</v>
      </c>
      <c r="E9" s="4"/>
      <c r="F9" s="4"/>
      <c r="G9" s="4"/>
      <c r="H9" s="13">
        <v>11000</v>
      </c>
      <c r="I9" s="12">
        <v>2</v>
      </c>
      <c r="J9" s="25">
        <f t="shared" si="0"/>
        <v>22</v>
      </c>
      <c r="N9" s="26">
        <f t="shared" si="1"/>
        <v>0</v>
      </c>
      <c r="O9" s="27">
        <f t="shared" si="2"/>
        <v>0</v>
      </c>
      <c r="P9" s="27"/>
      <c r="Q9" s="27"/>
      <c r="R9" s="27"/>
      <c r="S9" s="28">
        <f t="shared" si="3"/>
        <v>0</v>
      </c>
      <c r="T9" s="28">
        <f t="shared" si="4"/>
        <v>0</v>
      </c>
      <c r="U9" s="28">
        <f t="shared" si="5"/>
        <v>0</v>
      </c>
      <c r="V9" s="27">
        <f t="shared" si="6"/>
        <v>0</v>
      </c>
      <c r="W9" s="27"/>
      <c r="X9" s="27"/>
      <c r="Y9" s="27"/>
      <c r="Z9" s="28">
        <f t="shared" si="7"/>
        <v>0</v>
      </c>
      <c r="AA9" s="28">
        <f t="shared" si="8"/>
        <v>0</v>
      </c>
      <c r="AB9" s="28">
        <f t="shared" si="9"/>
        <v>0</v>
      </c>
      <c r="AC9" s="27">
        <f t="shared" si="10"/>
        <v>2</v>
      </c>
      <c r="AD9" s="27"/>
      <c r="AE9" s="27">
        <v>2</v>
      </c>
      <c r="AF9" s="27"/>
      <c r="AG9" s="28">
        <f t="shared" si="11"/>
        <v>0</v>
      </c>
      <c r="AH9" s="28">
        <f t="shared" si="12"/>
        <v>22</v>
      </c>
      <c r="AI9" s="28">
        <f t="shared" si="13"/>
        <v>0</v>
      </c>
      <c r="AJ9" s="27">
        <f t="shared" si="14"/>
        <v>0</v>
      </c>
      <c r="AK9" s="27"/>
      <c r="AL9" s="27"/>
      <c r="AM9" s="27"/>
      <c r="AN9" s="28">
        <f t="shared" si="15"/>
        <v>0</v>
      </c>
      <c r="AO9" s="28">
        <f t="shared" si="16"/>
        <v>0</v>
      </c>
      <c r="AP9" s="28">
        <f t="shared" si="17"/>
        <v>0</v>
      </c>
      <c r="AQ9" s="27">
        <f t="shared" si="18"/>
        <v>2</v>
      </c>
      <c r="AR9" s="29">
        <f t="shared" si="19"/>
        <v>22</v>
      </c>
    </row>
    <row r="10" spans="1:44">
      <c r="A10" s="4">
        <v>5</v>
      </c>
      <c r="B10" s="49" t="s">
        <v>36</v>
      </c>
      <c r="C10" s="49"/>
      <c r="D10" s="14" t="s">
        <v>31</v>
      </c>
      <c r="E10" s="4"/>
      <c r="F10" s="4"/>
      <c r="G10" s="4"/>
      <c r="H10" s="13">
        <v>900</v>
      </c>
      <c r="I10" s="14">
        <v>5</v>
      </c>
      <c r="J10" s="25">
        <f t="shared" si="0"/>
        <v>4.5</v>
      </c>
      <c r="N10" s="26">
        <f t="shared" si="1"/>
        <v>0</v>
      </c>
      <c r="O10" s="27">
        <f t="shared" si="2"/>
        <v>0</v>
      </c>
      <c r="P10" s="27"/>
      <c r="Q10" s="27"/>
      <c r="R10" s="27"/>
      <c r="S10" s="28">
        <f t="shared" si="3"/>
        <v>0</v>
      </c>
      <c r="T10" s="28">
        <f t="shared" si="4"/>
        <v>0</v>
      </c>
      <c r="U10" s="28">
        <f t="shared" si="5"/>
        <v>0</v>
      </c>
      <c r="V10" s="27">
        <f t="shared" si="6"/>
        <v>0</v>
      </c>
      <c r="W10" s="27"/>
      <c r="X10" s="27"/>
      <c r="Y10" s="27"/>
      <c r="Z10" s="28">
        <f t="shared" si="7"/>
        <v>0</v>
      </c>
      <c r="AA10" s="28">
        <f t="shared" si="8"/>
        <v>0</v>
      </c>
      <c r="AB10" s="28">
        <f t="shared" si="9"/>
        <v>0</v>
      </c>
      <c r="AC10" s="27">
        <f t="shared" si="10"/>
        <v>5</v>
      </c>
      <c r="AD10" s="27"/>
      <c r="AE10" s="27">
        <v>5</v>
      </c>
      <c r="AF10" s="27"/>
      <c r="AG10" s="28">
        <f t="shared" si="11"/>
        <v>0</v>
      </c>
      <c r="AH10" s="28">
        <f t="shared" si="12"/>
        <v>4.5</v>
      </c>
      <c r="AI10" s="28">
        <f t="shared" si="13"/>
        <v>0</v>
      </c>
      <c r="AJ10" s="27">
        <f t="shared" si="14"/>
        <v>0</v>
      </c>
      <c r="AK10" s="27"/>
      <c r="AL10" s="27"/>
      <c r="AM10" s="27"/>
      <c r="AN10" s="28">
        <f t="shared" si="15"/>
        <v>0</v>
      </c>
      <c r="AO10" s="28">
        <f t="shared" si="16"/>
        <v>0</v>
      </c>
      <c r="AP10" s="28">
        <f t="shared" si="17"/>
        <v>0</v>
      </c>
      <c r="AQ10" s="27">
        <f t="shared" si="18"/>
        <v>5</v>
      </c>
      <c r="AR10" s="29">
        <f t="shared" si="19"/>
        <v>4.5</v>
      </c>
    </row>
    <row r="11" spans="1:44">
      <c r="A11" s="4">
        <v>6</v>
      </c>
      <c r="B11" s="49" t="s">
        <v>37</v>
      </c>
      <c r="C11" s="49"/>
      <c r="D11" s="12" t="s">
        <v>38</v>
      </c>
      <c r="E11" s="4"/>
      <c r="F11" s="4"/>
      <c r="G11" s="4"/>
      <c r="H11" s="15">
        <v>1500</v>
      </c>
      <c r="I11" s="12">
        <v>10</v>
      </c>
      <c r="J11" s="25">
        <f t="shared" si="0"/>
        <v>15</v>
      </c>
      <c r="N11" s="26">
        <f t="shared" si="1"/>
        <v>0</v>
      </c>
      <c r="O11" s="27">
        <f t="shared" si="2"/>
        <v>0</v>
      </c>
      <c r="P11" s="27"/>
      <c r="Q11" s="27"/>
      <c r="R11" s="27"/>
      <c r="S11" s="28">
        <f t="shared" si="3"/>
        <v>0</v>
      </c>
      <c r="T11" s="28">
        <f t="shared" si="4"/>
        <v>0</v>
      </c>
      <c r="U11" s="28">
        <f t="shared" si="5"/>
        <v>0</v>
      </c>
      <c r="V11" s="27">
        <f t="shared" si="6"/>
        <v>0</v>
      </c>
      <c r="W11" s="27"/>
      <c r="X11" s="27"/>
      <c r="Y11" s="27"/>
      <c r="Z11" s="28">
        <f t="shared" si="7"/>
        <v>0</v>
      </c>
      <c r="AA11" s="28">
        <f t="shared" si="8"/>
        <v>0</v>
      </c>
      <c r="AB11" s="28">
        <f t="shared" si="9"/>
        <v>0</v>
      </c>
      <c r="AC11" s="27">
        <f t="shared" si="10"/>
        <v>10</v>
      </c>
      <c r="AD11" s="27"/>
      <c r="AE11" s="27">
        <v>10</v>
      </c>
      <c r="AF11" s="27"/>
      <c r="AG11" s="28">
        <f t="shared" si="11"/>
        <v>0</v>
      </c>
      <c r="AH11" s="28">
        <f t="shared" si="12"/>
        <v>15</v>
      </c>
      <c r="AI11" s="28">
        <f t="shared" si="13"/>
        <v>0</v>
      </c>
      <c r="AJ11" s="27">
        <f t="shared" si="14"/>
        <v>0</v>
      </c>
      <c r="AK11" s="27"/>
      <c r="AL11" s="27"/>
      <c r="AM11" s="27"/>
      <c r="AN11" s="28">
        <f t="shared" si="15"/>
        <v>0</v>
      </c>
      <c r="AO11" s="28">
        <f t="shared" si="16"/>
        <v>0</v>
      </c>
      <c r="AP11" s="28">
        <f t="shared" si="17"/>
        <v>0</v>
      </c>
      <c r="AQ11" s="27">
        <f t="shared" si="18"/>
        <v>10</v>
      </c>
      <c r="AR11" s="29">
        <f t="shared" si="19"/>
        <v>15</v>
      </c>
    </row>
    <row r="12" spans="1:44">
      <c r="A12" s="4">
        <v>7</v>
      </c>
      <c r="B12" s="49" t="s">
        <v>69</v>
      </c>
      <c r="C12" s="49"/>
      <c r="D12" s="12" t="s">
        <v>45</v>
      </c>
      <c r="E12" s="4"/>
      <c r="F12" s="4"/>
      <c r="G12" s="4"/>
      <c r="H12" s="33">
        <v>500</v>
      </c>
      <c r="I12" s="12">
        <v>20</v>
      </c>
      <c r="J12" s="25">
        <f t="shared" si="0"/>
        <v>10</v>
      </c>
      <c r="N12" s="26">
        <f t="shared" si="1"/>
        <v>0</v>
      </c>
      <c r="O12" s="27">
        <f t="shared" si="2"/>
        <v>0</v>
      </c>
      <c r="P12" s="27"/>
      <c r="Q12" s="27"/>
      <c r="R12" s="27"/>
      <c r="S12" s="28">
        <f t="shared" si="3"/>
        <v>0</v>
      </c>
      <c r="T12" s="28">
        <f t="shared" si="4"/>
        <v>0</v>
      </c>
      <c r="U12" s="28">
        <f t="shared" si="5"/>
        <v>0</v>
      </c>
      <c r="V12" s="27">
        <f t="shared" si="6"/>
        <v>0</v>
      </c>
      <c r="W12" s="27"/>
      <c r="X12" s="27"/>
      <c r="Y12" s="27"/>
      <c r="Z12" s="28">
        <f t="shared" si="7"/>
        <v>0</v>
      </c>
      <c r="AA12" s="28">
        <f t="shared" si="8"/>
        <v>0</v>
      </c>
      <c r="AB12" s="28">
        <f t="shared" si="9"/>
        <v>0</v>
      </c>
      <c r="AC12" s="27">
        <f t="shared" si="10"/>
        <v>20</v>
      </c>
      <c r="AD12" s="27"/>
      <c r="AE12" s="27">
        <v>20</v>
      </c>
      <c r="AF12" s="27"/>
      <c r="AG12" s="28">
        <f t="shared" si="11"/>
        <v>0</v>
      </c>
      <c r="AH12" s="28">
        <f t="shared" si="12"/>
        <v>10</v>
      </c>
      <c r="AI12" s="28">
        <f t="shared" si="13"/>
        <v>0</v>
      </c>
      <c r="AJ12" s="27">
        <f t="shared" si="14"/>
        <v>0</v>
      </c>
      <c r="AK12" s="27"/>
      <c r="AL12" s="27"/>
      <c r="AM12" s="27"/>
      <c r="AN12" s="28">
        <f t="shared" si="15"/>
        <v>0</v>
      </c>
      <c r="AO12" s="28">
        <f t="shared" si="16"/>
        <v>0</v>
      </c>
      <c r="AP12" s="28">
        <f t="shared" si="17"/>
        <v>0</v>
      </c>
      <c r="AQ12" s="27">
        <f t="shared" si="18"/>
        <v>20</v>
      </c>
      <c r="AR12" s="29">
        <f t="shared" si="19"/>
        <v>10</v>
      </c>
    </row>
    <row r="13" spans="1:44">
      <c r="A13" s="4">
        <v>8</v>
      </c>
      <c r="B13" s="49" t="s">
        <v>39</v>
      </c>
      <c r="C13" s="49"/>
      <c r="D13" s="12" t="s">
        <v>38</v>
      </c>
      <c r="E13" s="4"/>
      <c r="F13" s="4"/>
      <c r="G13" s="4"/>
      <c r="H13" s="15">
        <v>10000</v>
      </c>
      <c r="I13" s="12">
        <v>10</v>
      </c>
      <c r="J13" s="25">
        <f t="shared" si="0"/>
        <v>100</v>
      </c>
      <c r="N13" s="26">
        <f t="shared" si="1"/>
        <v>0</v>
      </c>
      <c r="O13" s="27">
        <f t="shared" si="2"/>
        <v>0</v>
      </c>
      <c r="P13" s="27"/>
      <c r="Q13" s="27"/>
      <c r="R13" s="27"/>
      <c r="S13" s="28">
        <f t="shared" si="3"/>
        <v>0</v>
      </c>
      <c r="T13" s="28">
        <f t="shared" si="4"/>
        <v>0</v>
      </c>
      <c r="U13" s="28">
        <f t="shared" si="5"/>
        <v>0</v>
      </c>
      <c r="V13" s="27">
        <f t="shared" si="6"/>
        <v>0</v>
      </c>
      <c r="W13" s="27"/>
      <c r="X13" s="27"/>
      <c r="Y13" s="27"/>
      <c r="Z13" s="28">
        <f t="shared" si="7"/>
        <v>0</v>
      </c>
      <c r="AA13" s="28">
        <f t="shared" si="8"/>
        <v>0</v>
      </c>
      <c r="AB13" s="28">
        <f t="shared" si="9"/>
        <v>0</v>
      </c>
      <c r="AC13" s="27">
        <f t="shared" si="10"/>
        <v>10</v>
      </c>
      <c r="AD13" s="27"/>
      <c r="AE13" s="27">
        <v>10</v>
      </c>
      <c r="AF13" s="27"/>
      <c r="AG13" s="28">
        <f t="shared" si="11"/>
        <v>0</v>
      </c>
      <c r="AH13" s="28">
        <f t="shared" si="12"/>
        <v>100</v>
      </c>
      <c r="AI13" s="28">
        <f t="shared" si="13"/>
        <v>0</v>
      </c>
      <c r="AJ13" s="27">
        <f t="shared" si="14"/>
        <v>0</v>
      </c>
      <c r="AK13" s="27"/>
      <c r="AL13" s="27"/>
      <c r="AM13" s="27"/>
      <c r="AN13" s="28">
        <f t="shared" si="15"/>
        <v>0</v>
      </c>
      <c r="AO13" s="28">
        <f t="shared" si="16"/>
        <v>0</v>
      </c>
      <c r="AP13" s="28">
        <f t="shared" si="17"/>
        <v>0</v>
      </c>
      <c r="AQ13" s="27">
        <f t="shared" si="18"/>
        <v>10</v>
      </c>
      <c r="AR13" s="29">
        <f t="shared" si="19"/>
        <v>100</v>
      </c>
    </row>
    <row r="14" spans="1:44">
      <c r="A14" s="4">
        <v>9</v>
      </c>
      <c r="B14" s="49" t="s">
        <v>40</v>
      </c>
      <c r="C14" s="49"/>
      <c r="D14" s="12" t="s">
        <v>38</v>
      </c>
      <c r="E14" s="4"/>
      <c r="F14" s="4"/>
      <c r="G14" s="4"/>
      <c r="H14" s="15">
        <v>3000</v>
      </c>
      <c r="I14" s="12">
        <v>100</v>
      </c>
      <c r="J14" s="25">
        <f t="shared" si="0"/>
        <v>300</v>
      </c>
      <c r="N14" s="26">
        <f t="shared" si="1"/>
        <v>0</v>
      </c>
      <c r="O14" s="27">
        <f t="shared" si="2"/>
        <v>0</v>
      </c>
      <c r="P14" s="27"/>
      <c r="Q14" s="27"/>
      <c r="R14" s="27"/>
      <c r="S14" s="28">
        <f t="shared" si="3"/>
        <v>0</v>
      </c>
      <c r="T14" s="28">
        <f t="shared" si="4"/>
        <v>0</v>
      </c>
      <c r="U14" s="28">
        <f t="shared" si="5"/>
        <v>0</v>
      </c>
      <c r="V14" s="27">
        <f t="shared" si="6"/>
        <v>0</v>
      </c>
      <c r="W14" s="27"/>
      <c r="X14" s="27"/>
      <c r="Y14" s="27"/>
      <c r="Z14" s="28">
        <f t="shared" si="7"/>
        <v>0</v>
      </c>
      <c r="AA14" s="28">
        <f t="shared" si="8"/>
        <v>0</v>
      </c>
      <c r="AB14" s="28">
        <f t="shared" si="9"/>
        <v>0</v>
      </c>
      <c r="AC14" s="27">
        <f t="shared" si="10"/>
        <v>100</v>
      </c>
      <c r="AD14" s="27"/>
      <c r="AE14" s="27">
        <v>100</v>
      </c>
      <c r="AF14" s="27"/>
      <c r="AG14" s="28">
        <f t="shared" si="11"/>
        <v>0</v>
      </c>
      <c r="AH14" s="28">
        <f t="shared" si="12"/>
        <v>300</v>
      </c>
      <c r="AI14" s="28">
        <f t="shared" si="13"/>
        <v>0</v>
      </c>
      <c r="AJ14" s="27">
        <f t="shared" si="14"/>
        <v>0</v>
      </c>
      <c r="AK14" s="27"/>
      <c r="AL14" s="27"/>
      <c r="AM14" s="27"/>
      <c r="AN14" s="28">
        <f t="shared" si="15"/>
        <v>0</v>
      </c>
      <c r="AO14" s="28">
        <f t="shared" si="16"/>
        <v>0</v>
      </c>
      <c r="AP14" s="28">
        <f t="shared" si="17"/>
        <v>0</v>
      </c>
      <c r="AQ14" s="27">
        <f t="shared" si="18"/>
        <v>100</v>
      </c>
      <c r="AR14" s="29">
        <f t="shared" si="19"/>
        <v>300</v>
      </c>
    </row>
    <row r="15" spans="1:44">
      <c r="A15" s="4">
        <v>10</v>
      </c>
      <c r="B15" s="49" t="s">
        <v>41</v>
      </c>
      <c r="C15" s="49"/>
      <c r="D15" s="12" t="s">
        <v>38</v>
      </c>
      <c r="E15" s="4"/>
      <c r="F15" s="4"/>
      <c r="G15" s="4"/>
      <c r="H15" s="17">
        <v>4000</v>
      </c>
      <c r="I15" s="12">
        <v>10</v>
      </c>
      <c r="J15" s="25">
        <f t="shared" si="0"/>
        <v>40</v>
      </c>
      <c r="N15" s="26">
        <f t="shared" si="1"/>
        <v>0</v>
      </c>
      <c r="O15" s="27">
        <f t="shared" si="2"/>
        <v>0</v>
      </c>
      <c r="P15" s="27"/>
      <c r="Q15" s="27"/>
      <c r="R15" s="27"/>
      <c r="S15" s="28">
        <f t="shared" si="3"/>
        <v>0</v>
      </c>
      <c r="T15" s="28">
        <f t="shared" si="4"/>
        <v>0</v>
      </c>
      <c r="U15" s="28">
        <f t="shared" si="5"/>
        <v>0</v>
      </c>
      <c r="V15" s="27">
        <f t="shared" si="6"/>
        <v>0</v>
      </c>
      <c r="W15" s="27"/>
      <c r="X15" s="27"/>
      <c r="Y15" s="27"/>
      <c r="Z15" s="28">
        <f t="shared" si="7"/>
        <v>0</v>
      </c>
      <c r="AA15" s="28">
        <f t="shared" si="8"/>
        <v>0</v>
      </c>
      <c r="AB15" s="28">
        <f t="shared" si="9"/>
        <v>0</v>
      </c>
      <c r="AC15" s="27">
        <f t="shared" si="10"/>
        <v>10</v>
      </c>
      <c r="AD15" s="27"/>
      <c r="AE15" s="27">
        <v>10</v>
      </c>
      <c r="AF15" s="27"/>
      <c r="AG15" s="28">
        <f t="shared" si="11"/>
        <v>0</v>
      </c>
      <c r="AH15" s="28">
        <f t="shared" si="12"/>
        <v>40</v>
      </c>
      <c r="AI15" s="28">
        <f t="shared" si="13"/>
        <v>0</v>
      </c>
      <c r="AJ15" s="27">
        <f t="shared" si="14"/>
        <v>0</v>
      </c>
      <c r="AK15" s="27"/>
      <c r="AL15" s="27"/>
      <c r="AM15" s="27"/>
      <c r="AN15" s="28">
        <f t="shared" si="15"/>
        <v>0</v>
      </c>
      <c r="AO15" s="28">
        <f t="shared" si="16"/>
        <v>0</v>
      </c>
      <c r="AP15" s="28">
        <f t="shared" si="17"/>
        <v>0</v>
      </c>
      <c r="AQ15" s="27">
        <f t="shared" si="18"/>
        <v>10</v>
      </c>
      <c r="AR15" s="29">
        <f t="shared" si="19"/>
        <v>40</v>
      </c>
    </row>
    <row r="16" spans="1:44">
      <c r="A16" s="4">
        <v>11</v>
      </c>
      <c r="B16" s="49" t="s">
        <v>42</v>
      </c>
      <c r="C16" s="49"/>
      <c r="D16" s="12" t="s">
        <v>31</v>
      </c>
      <c r="E16" s="4"/>
      <c r="F16" s="4"/>
      <c r="G16" s="4"/>
      <c r="H16" s="16">
        <v>150</v>
      </c>
      <c r="I16" s="12">
        <v>600</v>
      </c>
      <c r="J16" s="25">
        <f t="shared" si="0"/>
        <v>90</v>
      </c>
      <c r="N16" s="26">
        <f t="shared" si="1"/>
        <v>0</v>
      </c>
      <c r="O16" s="27">
        <f t="shared" si="2"/>
        <v>0</v>
      </c>
      <c r="P16" s="27"/>
      <c r="Q16" s="27"/>
      <c r="R16" s="27"/>
      <c r="S16" s="28">
        <f t="shared" si="3"/>
        <v>0</v>
      </c>
      <c r="T16" s="28">
        <f t="shared" si="4"/>
        <v>0</v>
      </c>
      <c r="U16" s="28">
        <f t="shared" si="5"/>
        <v>0</v>
      </c>
      <c r="V16" s="27">
        <f t="shared" si="6"/>
        <v>0</v>
      </c>
      <c r="W16" s="27"/>
      <c r="X16" s="27"/>
      <c r="Y16" s="27"/>
      <c r="Z16" s="28">
        <f t="shared" si="7"/>
        <v>0</v>
      </c>
      <c r="AA16" s="28">
        <f t="shared" si="8"/>
        <v>0</v>
      </c>
      <c r="AB16" s="28">
        <f t="shared" si="9"/>
        <v>0</v>
      </c>
      <c r="AC16" s="27">
        <f t="shared" si="10"/>
        <v>600</v>
      </c>
      <c r="AD16" s="27"/>
      <c r="AE16" s="27">
        <v>600</v>
      </c>
      <c r="AF16" s="27"/>
      <c r="AG16" s="28">
        <f t="shared" si="11"/>
        <v>0</v>
      </c>
      <c r="AH16" s="28">
        <f t="shared" si="12"/>
        <v>90</v>
      </c>
      <c r="AI16" s="28">
        <f t="shared" si="13"/>
        <v>0</v>
      </c>
      <c r="AJ16" s="27">
        <f t="shared" si="14"/>
        <v>0</v>
      </c>
      <c r="AK16" s="27"/>
      <c r="AL16" s="27"/>
      <c r="AM16" s="27"/>
      <c r="AN16" s="28">
        <f t="shared" si="15"/>
        <v>0</v>
      </c>
      <c r="AO16" s="28">
        <f t="shared" si="16"/>
        <v>0</v>
      </c>
      <c r="AP16" s="28">
        <f t="shared" si="17"/>
        <v>0</v>
      </c>
      <c r="AQ16" s="27">
        <f t="shared" si="18"/>
        <v>600</v>
      </c>
      <c r="AR16" s="29">
        <f t="shared" si="19"/>
        <v>90</v>
      </c>
    </row>
    <row r="17" spans="1:44">
      <c r="A17" s="4">
        <v>12</v>
      </c>
      <c r="B17" s="49" t="s">
        <v>43</v>
      </c>
      <c r="C17" s="49"/>
      <c r="D17" s="12" t="s">
        <v>31</v>
      </c>
      <c r="E17" s="4"/>
      <c r="F17" s="4"/>
      <c r="G17" s="4"/>
      <c r="H17" s="13">
        <v>2000</v>
      </c>
      <c r="I17" s="12">
        <v>2</v>
      </c>
      <c r="J17" s="25">
        <f t="shared" si="0"/>
        <v>4</v>
      </c>
      <c r="N17" s="26">
        <f t="shared" si="1"/>
        <v>0</v>
      </c>
      <c r="O17" s="27">
        <f t="shared" si="2"/>
        <v>0</v>
      </c>
      <c r="P17" s="27"/>
      <c r="Q17" s="27"/>
      <c r="R17" s="27"/>
      <c r="S17" s="28">
        <f t="shared" si="3"/>
        <v>0</v>
      </c>
      <c r="T17" s="28">
        <f t="shared" si="4"/>
        <v>0</v>
      </c>
      <c r="U17" s="28">
        <f t="shared" si="5"/>
        <v>0</v>
      </c>
      <c r="V17" s="27">
        <f t="shared" si="6"/>
        <v>0</v>
      </c>
      <c r="W17" s="27"/>
      <c r="X17" s="27"/>
      <c r="Y17" s="27"/>
      <c r="Z17" s="28">
        <f t="shared" si="7"/>
        <v>0</v>
      </c>
      <c r="AA17" s="28">
        <f t="shared" si="8"/>
        <v>0</v>
      </c>
      <c r="AB17" s="28">
        <f t="shared" si="9"/>
        <v>0</v>
      </c>
      <c r="AC17" s="27">
        <f t="shared" si="10"/>
        <v>2</v>
      </c>
      <c r="AD17" s="27"/>
      <c r="AE17" s="27">
        <v>2</v>
      </c>
      <c r="AF17" s="27"/>
      <c r="AG17" s="28">
        <f t="shared" si="11"/>
        <v>0</v>
      </c>
      <c r="AH17" s="28">
        <f t="shared" si="12"/>
        <v>4</v>
      </c>
      <c r="AI17" s="28">
        <f t="shared" si="13"/>
        <v>0</v>
      </c>
      <c r="AJ17" s="27">
        <f t="shared" si="14"/>
        <v>0</v>
      </c>
      <c r="AK17" s="27"/>
      <c r="AL17" s="27"/>
      <c r="AM17" s="27"/>
      <c r="AN17" s="28">
        <f t="shared" si="15"/>
        <v>0</v>
      </c>
      <c r="AO17" s="28">
        <f t="shared" si="16"/>
        <v>0</v>
      </c>
      <c r="AP17" s="28">
        <f t="shared" si="17"/>
        <v>0</v>
      </c>
      <c r="AQ17" s="27">
        <f t="shared" si="18"/>
        <v>2</v>
      </c>
      <c r="AR17" s="29">
        <f t="shared" si="19"/>
        <v>4</v>
      </c>
    </row>
    <row r="18" spans="1:44">
      <c r="A18" s="4">
        <v>13</v>
      </c>
      <c r="B18" s="49" t="s">
        <v>44</v>
      </c>
      <c r="C18" s="49"/>
      <c r="D18" s="12" t="s">
        <v>31</v>
      </c>
      <c r="E18" s="4"/>
      <c r="F18" s="4"/>
      <c r="G18" s="4"/>
      <c r="H18" s="13">
        <v>3500</v>
      </c>
      <c r="I18" s="12">
        <v>2</v>
      </c>
      <c r="J18" s="25">
        <f t="shared" si="0"/>
        <v>7</v>
      </c>
      <c r="N18" s="26">
        <f t="shared" si="1"/>
        <v>0</v>
      </c>
      <c r="O18" s="27">
        <f t="shared" si="2"/>
        <v>0</v>
      </c>
      <c r="P18" s="27"/>
      <c r="Q18" s="27"/>
      <c r="R18" s="27"/>
      <c r="S18" s="28">
        <f t="shared" si="3"/>
        <v>0</v>
      </c>
      <c r="T18" s="28">
        <f t="shared" si="4"/>
        <v>0</v>
      </c>
      <c r="U18" s="28">
        <f t="shared" si="5"/>
        <v>0</v>
      </c>
      <c r="V18" s="27">
        <f t="shared" si="6"/>
        <v>0</v>
      </c>
      <c r="W18" s="27"/>
      <c r="X18" s="27"/>
      <c r="Y18" s="27"/>
      <c r="Z18" s="28">
        <f t="shared" si="7"/>
        <v>0</v>
      </c>
      <c r="AA18" s="28">
        <f t="shared" si="8"/>
        <v>0</v>
      </c>
      <c r="AB18" s="28">
        <f t="shared" si="9"/>
        <v>0</v>
      </c>
      <c r="AC18" s="27">
        <f t="shared" si="10"/>
        <v>2</v>
      </c>
      <c r="AD18" s="27"/>
      <c r="AE18" s="27">
        <v>2</v>
      </c>
      <c r="AF18" s="27"/>
      <c r="AG18" s="28">
        <f t="shared" si="11"/>
        <v>0</v>
      </c>
      <c r="AH18" s="28">
        <f t="shared" si="12"/>
        <v>7</v>
      </c>
      <c r="AI18" s="28">
        <f t="shared" si="13"/>
        <v>0</v>
      </c>
      <c r="AJ18" s="27">
        <f t="shared" si="14"/>
        <v>0</v>
      </c>
      <c r="AK18" s="27"/>
      <c r="AL18" s="27"/>
      <c r="AM18" s="27"/>
      <c r="AN18" s="28">
        <f t="shared" si="15"/>
        <v>0</v>
      </c>
      <c r="AO18" s="28">
        <f t="shared" si="16"/>
        <v>0</v>
      </c>
      <c r="AP18" s="28">
        <f t="shared" si="17"/>
        <v>0</v>
      </c>
      <c r="AQ18" s="27">
        <f t="shared" si="18"/>
        <v>2</v>
      </c>
      <c r="AR18" s="29">
        <f t="shared" si="19"/>
        <v>7</v>
      </c>
    </row>
    <row r="19" spans="1:44">
      <c r="A19" s="4">
        <v>14</v>
      </c>
      <c r="B19" s="44" t="s">
        <v>46</v>
      </c>
      <c r="C19" s="44"/>
      <c r="D19" s="21" t="s">
        <v>31</v>
      </c>
      <c r="E19" s="4"/>
      <c r="F19" s="4"/>
      <c r="G19" s="4"/>
      <c r="H19" s="30">
        <v>2000</v>
      </c>
      <c r="I19" s="21">
        <v>10</v>
      </c>
      <c r="J19" s="25">
        <f t="shared" ref="J19:J42" si="20">I19*H19/1000</f>
        <v>20</v>
      </c>
      <c r="L19" s="18">
        <f t="shared" ref="L19:L24" si="21">I19</f>
        <v>10</v>
      </c>
      <c r="N19" s="26">
        <f t="shared" ref="N19:N41" si="22">M19*H19/1000</f>
        <v>0</v>
      </c>
      <c r="O19" s="27">
        <f t="shared" ref="O19:O42" si="23">P19+Q19+R19</f>
        <v>0</v>
      </c>
      <c r="P19" s="27"/>
      <c r="Q19" s="27"/>
      <c r="R19" s="27"/>
      <c r="S19" s="28">
        <f t="shared" ref="S19:S41" si="24">H19*P19/1000</f>
        <v>0</v>
      </c>
      <c r="T19" s="28">
        <f t="shared" ref="T19:T42" si="25">H19*Q19/1000</f>
        <v>0</v>
      </c>
      <c r="U19" s="28">
        <f t="shared" ref="U19:U42" si="26">H19*R19/1000</f>
        <v>0</v>
      </c>
      <c r="V19" s="27">
        <f t="shared" ref="V19:V42" si="27">W19+X19+Y19</f>
        <v>0</v>
      </c>
      <c r="W19" s="27"/>
      <c r="X19" s="27"/>
      <c r="Y19" s="27"/>
      <c r="Z19" s="28">
        <f t="shared" ref="Z19:Z42" si="28">H19*W19/1000</f>
        <v>0</v>
      </c>
      <c r="AA19" s="28">
        <f t="shared" ref="AA19:AA42" si="29">H19*X19/1000</f>
        <v>0</v>
      </c>
      <c r="AB19" s="28">
        <f t="shared" ref="AB19:AB42" si="30">H19*Y19/1000</f>
        <v>0</v>
      </c>
      <c r="AC19" s="27">
        <f t="shared" ref="AC19:AC42" si="31">AD19+AE19+AF19</f>
        <v>10</v>
      </c>
      <c r="AD19" s="27"/>
      <c r="AE19" s="27">
        <v>10</v>
      </c>
      <c r="AF19" s="27"/>
      <c r="AG19" s="28">
        <f t="shared" ref="AG19:AG42" si="32">H19*AD19/1000</f>
        <v>0</v>
      </c>
      <c r="AH19" s="28">
        <f t="shared" ref="AH19:AH42" si="33">H19*AE19/1000</f>
        <v>20</v>
      </c>
      <c r="AI19" s="28">
        <f t="shared" ref="AI19:AI42" si="34">H19*AF19/1000</f>
        <v>0</v>
      </c>
      <c r="AJ19" s="27">
        <f t="shared" ref="AJ19:AJ42" si="35">AK19+AL19+AM19</f>
        <v>0</v>
      </c>
      <c r="AK19" s="27"/>
      <c r="AL19" s="27"/>
      <c r="AM19" s="27"/>
      <c r="AN19" s="28">
        <f t="shared" ref="AN19:AN42" si="36">H19*AK19/1000</f>
        <v>0</v>
      </c>
      <c r="AO19" s="28">
        <f t="shared" ref="AO19:AO42" si="37">H19*AL19/1000</f>
        <v>0</v>
      </c>
      <c r="AP19" s="28">
        <f t="shared" ref="AP19:AP42" si="38">H19*AM19/1000</f>
        <v>0</v>
      </c>
      <c r="AQ19" s="27">
        <f t="shared" ref="AQ19:AQ42" si="39">O19+V19+AC19+AJ19</f>
        <v>10</v>
      </c>
      <c r="AR19" s="29">
        <f t="shared" ref="AR19:AR42" si="40">S19+T19+U19+Z19+AA19+AB19+AG19+AH19+AI19+AN19+AO19+AP19</f>
        <v>20</v>
      </c>
    </row>
    <row r="20" spans="1:44">
      <c r="A20" s="4">
        <v>15</v>
      </c>
      <c r="B20" s="44" t="s">
        <v>47</v>
      </c>
      <c r="C20" s="44"/>
      <c r="D20" s="21" t="s">
        <v>31</v>
      </c>
      <c r="E20" s="4"/>
      <c r="F20" s="4"/>
      <c r="G20" s="4"/>
      <c r="H20" s="30">
        <v>1000</v>
      </c>
      <c r="I20" s="21">
        <v>6</v>
      </c>
      <c r="J20" s="25">
        <f t="shared" si="20"/>
        <v>6</v>
      </c>
      <c r="L20" s="18">
        <f t="shared" si="21"/>
        <v>6</v>
      </c>
      <c r="N20" s="26">
        <f t="shared" si="22"/>
        <v>0</v>
      </c>
      <c r="O20" s="27">
        <f t="shared" si="23"/>
        <v>0</v>
      </c>
      <c r="P20" s="27"/>
      <c r="Q20" s="27"/>
      <c r="R20" s="27"/>
      <c r="S20" s="28">
        <f t="shared" si="24"/>
        <v>0</v>
      </c>
      <c r="T20" s="28">
        <f t="shared" si="25"/>
        <v>0</v>
      </c>
      <c r="U20" s="28">
        <f t="shared" si="26"/>
        <v>0</v>
      </c>
      <c r="V20" s="27">
        <f t="shared" si="27"/>
        <v>0</v>
      </c>
      <c r="W20" s="27"/>
      <c r="X20" s="27"/>
      <c r="Y20" s="27"/>
      <c r="Z20" s="28">
        <f t="shared" si="28"/>
        <v>0</v>
      </c>
      <c r="AA20" s="28">
        <f t="shared" si="29"/>
        <v>0</v>
      </c>
      <c r="AB20" s="28">
        <f t="shared" si="30"/>
        <v>0</v>
      </c>
      <c r="AC20" s="27">
        <f t="shared" si="31"/>
        <v>6</v>
      </c>
      <c r="AD20" s="27"/>
      <c r="AE20" s="27">
        <v>6</v>
      </c>
      <c r="AF20" s="27"/>
      <c r="AG20" s="28">
        <f t="shared" si="32"/>
        <v>0</v>
      </c>
      <c r="AH20" s="28">
        <f t="shared" si="33"/>
        <v>6</v>
      </c>
      <c r="AI20" s="28">
        <f t="shared" si="34"/>
        <v>0</v>
      </c>
      <c r="AJ20" s="27">
        <f t="shared" si="35"/>
        <v>0</v>
      </c>
      <c r="AK20" s="27"/>
      <c r="AL20" s="27"/>
      <c r="AM20" s="27"/>
      <c r="AN20" s="28">
        <f t="shared" si="36"/>
        <v>0</v>
      </c>
      <c r="AO20" s="28">
        <f t="shared" si="37"/>
        <v>0</v>
      </c>
      <c r="AP20" s="28">
        <f t="shared" si="38"/>
        <v>0</v>
      </c>
      <c r="AQ20" s="27">
        <f t="shared" si="39"/>
        <v>6</v>
      </c>
      <c r="AR20" s="29">
        <f t="shared" si="40"/>
        <v>6</v>
      </c>
    </row>
    <row r="21" spans="1:44">
      <c r="A21" s="4">
        <v>16</v>
      </c>
      <c r="B21" s="47" t="s">
        <v>79</v>
      </c>
      <c r="C21" s="47"/>
      <c r="D21" s="21" t="s">
        <v>31</v>
      </c>
      <c r="E21" s="4"/>
      <c r="F21" s="4"/>
      <c r="G21" s="4"/>
      <c r="H21" s="30">
        <v>15000</v>
      </c>
      <c r="I21" s="21">
        <v>1</v>
      </c>
      <c r="J21" s="25">
        <f t="shared" si="20"/>
        <v>15</v>
      </c>
      <c r="L21" s="18">
        <f t="shared" si="21"/>
        <v>1</v>
      </c>
      <c r="N21" s="26">
        <f t="shared" si="22"/>
        <v>0</v>
      </c>
      <c r="O21" s="27">
        <f t="shared" si="23"/>
        <v>0</v>
      </c>
      <c r="P21" s="27"/>
      <c r="Q21" s="27"/>
      <c r="R21" s="27"/>
      <c r="S21" s="28">
        <f t="shared" si="24"/>
        <v>0</v>
      </c>
      <c r="T21" s="28">
        <f t="shared" si="25"/>
        <v>0</v>
      </c>
      <c r="U21" s="28">
        <f t="shared" si="26"/>
        <v>0</v>
      </c>
      <c r="V21" s="27">
        <f t="shared" si="27"/>
        <v>0</v>
      </c>
      <c r="W21" s="27"/>
      <c r="X21" s="27"/>
      <c r="Y21" s="27"/>
      <c r="Z21" s="28">
        <f t="shared" si="28"/>
        <v>0</v>
      </c>
      <c r="AA21" s="28">
        <f t="shared" si="29"/>
        <v>0</v>
      </c>
      <c r="AB21" s="28">
        <f t="shared" si="30"/>
        <v>0</v>
      </c>
      <c r="AC21" s="27">
        <f t="shared" si="31"/>
        <v>1</v>
      </c>
      <c r="AD21" s="27"/>
      <c r="AE21" s="27">
        <v>1</v>
      </c>
      <c r="AF21" s="27"/>
      <c r="AG21" s="28">
        <f t="shared" si="32"/>
        <v>0</v>
      </c>
      <c r="AH21" s="28">
        <f t="shared" si="33"/>
        <v>15</v>
      </c>
      <c r="AI21" s="28">
        <f t="shared" si="34"/>
        <v>0</v>
      </c>
      <c r="AJ21" s="27">
        <f t="shared" si="35"/>
        <v>0</v>
      </c>
      <c r="AK21" s="27"/>
      <c r="AL21" s="27"/>
      <c r="AM21" s="27"/>
      <c r="AN21" s="28">
        <f t="shared" si="36"/>
        <v>0</v>
      </c>
      <c r="AO21" s="28">
        <f t="shared" si="37"/>
        <v>0</v>
      </c>
      <c r="AP21" s="28">
        <f t="shared" si="38"/>
        <v>0</v>
      </c>
      <c r="AQ21" s="27">
        <f t="shared" si="39"/>
        <v>1</v>
      </c>
      <c r="AR21" s="29">
        <f t="shared" si="40"/>
        <v>15</v>
      </c>
    </row>
    <row r="22" spans="1:44">
      <c r="A22" s="4">
        <v>17</v>
      </c>
      <c r="B22" s="47" t="s">
        <v>80</v>
      </c>
      <c r="C22" s="47"/>
      <c r="D22" s="21" t="s">
        <v>31</v>
      </c>
      <c r="E22" s="4"/>
      <c r="F22" s="4"/>
      <c r="G22" s="4"/>
      <c r="H22" s="30">
        <v>15000</v>
      </c>
      <c r="I22" s="21">
        <v>1</v>
      </c>
      <c r="J22" s="25">
        <f t="shared" si="20"/>
        <v>15</v>
      </c>
      <c r="L22" s="18">
        <f t="shared" si="21"/>
        <v>1</v>
      </c>
      <c r="N22" s="26">
        <f t="shared" si="22"/>
        <v>0</v>
      </c>
      <c r="O22" s="27">
        <f t="shared" si="23"/>
        <v>0</v>
      </c>
      <c r="P22" s="27"/>
      <c r="Q22" s="27"/>
      <c r="R22" s="27"/>
      <c r="S22" s="28">
        <f t="shared" si="24"/>
        <v>0</v>
      </c>
      <c r="T22" s="28">
        <f t="shared" si="25"/>
        <v>0</v>
      </c>
      <c r="U22" s="28">
        <f t="shared" si="26"/>
        <v>0</v>
      </c>
      <c r="V22" s="27">
        <f t="shared" si="27"/>
        <v>0</v>
      </c>
      <c r="W22" s="27"/>
      <c r="X22" s="27"/>
      <c r="Y22" s="27"/>
      <c r="Z22" s="28">
        <f t="shared" si="28"/>
        <v>0</v>
      </c>
      <c r="AA22" s="28">
        <f t="shared" si="29"/>
        <v>0</v>
      </c>
      <c r="AB22" s="28">
        <f t="shared" si="30"/>
        <v>0</v>
      </c>
      <c r="AC22" s="27">
        <f t="shared" si="31"/>
        <v>1</v>
      </c>
      <c r="AD22" s="27"/>
      <c r="AE22" s="27">
        <v>1</v>
      </c>
      <c r="AF22" s="27"/>
      <c r="AG22" s="28">
        <f t="shared" si="32"/>
        <v>0</v>
      </c>
      <c r="AH22" s="28">
        <f t="shared" si="33"/>
        <v>15</v>
      </c>
      <c r="AI22" s="28">
        <f t="shared" si="34"/>
        <v>0</v>
      </c>
      <c r="AJ22" s="27">
        <f t="shared" si="35"/>
        <v>0</v>
      </c>
      <c r="AK22" s="27"/>
      <c r="AL22" s="27"/>
      <c r="AM22" s="27"/>
      <c r="AN22" s="28">
        <f t="shared" si="36"/>
        <v>0</v>
      </c>
      <c r="AO22" s="28">
        <f t="shared" si="37"/>
        <v>0</v>
      </c>
      <c r="AP22" s="28">
        <f t="shared" si="38"/>
        <v>0</v>
      </c>
      <c r="AQ22" s="27">
        <f t="shared" si="39"/>
        <v>1</v>
      </c>
      <c r="AR22" s="29">
        <f t="shared" si="40"/>
        <v>15</v>
      </c>
    </row>
    <row r="23" spans="1:44">
      <c r="A23" s="4">
        <v>18</v>
      </c>
      <c r="B23" s="43" t="s">
        <v>74</v>
      </c>
      <c r="C23" s="43"/>
      <c r="D23" s="21" t="s">
        <v>72</v>
      </c>
      <c r="E23" s="4"/>
      <c r="F23" s="4"/>
      <c r="G23" s="4"/>
      <c r="H23" s="30">
        <v>28500</v>
      </c>
      <c r="I23" s="21">
        <v>8</v>
      </c>
      <c r="J23" s="25">
        <f t="shared" ref="J23:J24" si="41">I23*H23/1000</f>
        <v>228</v>
      </c>
      <c r="L23" s="18">
        <f t="shared" si="21"/>
        <v>8</v>
      </c>
      <c r="N23" s="26">
        <f t="shared" ref="N23:N24" si="42">M23*H23/1000</f>
        <v>0</v>
      </c>
      <c r="O23" s="27">
        <f t="shared" ref="O23:O24" si="43">P23+Q23+R23</f>
        <v>0</v>
      </c>
      <c r="P23" s="27"/>
      <c r="Q23" s="27"/>
      <c r="R23" s="27"/>
      <c r="S23" s="28">
        <f t="shared" ref="S23:S24" si="44">H23*P23/1000</f>
        <v>0</v>
      </c>
      <c r="T23" s="28">
        <f t="shared" ref="T23:T24" si="45">H23*Q23/1000</f>
        <v>0</v>
      </c>
      <c r="U23" s="28">
        <f t="shared" ref="U23:U24" si="46">H23*R23/1000</f>
        <v>0</v>
      </c>
      <c r="V23" s="27">
        <f t="shared" ref="V23:V24" si="47">W23+X23+Y23</f>
        <v>0</v>
      </c>
      <c r="W23" s="27"/>
      <c r="X23" s="27"/>
      <c r="Y23" s="27"/>
      <c r="Z23" s="28">
        <f t="shared" ref="Z23:Z24" si="48">H23*W23/1000</f>
        <v>0</v>
      </c>
      <c r="AA23" s="28">
        <f t="shared" ref="AA23:AA24" si="49">H23*X23/1000</f>
        <v>0</v>
      </c>
      <c r="AB23" s="28">
        <f t="shared" ref="AB23:AB24" si="50">H23*Y23/1000</f>
        <v>0</v>
      </c>
      <c r="AC23" s="27">
        <f t="shared" ref="AC23:AC24" si="51">AD23+AE23+AF23</f>
        <v>8</v>
      </c>
      <c r="AD23" s="27"/>
      <c r="AE23" s="27">
        <v>8</v>
      </c>
      <c r="AF23" s="27"/>
      <c r="AG23" s="28">
        <f t="shared" ref="AG23:AG24" si="52">H23*AD23/1000</f>
        <v>0</v>
      </c>
      <c r="AH23" s="28">
        <f t="shared" ref="AH23:AH24" si="53">H23*AE23/1000</f>
        <v>228</v>
      </c>
      <c r="AI23" s="28">
        <f t="shared" ref="AI23:AI24" si="54">H23*AF23/1000</f>
        <v>0</v>
      </c>
      <c r="AJ23" s="27">
        <f t="shared" ref="AJ23:AJ24" si="55">AK23+AL23+AM23</f>
        <v>0</v>
      </c>
      <c r="AK23" s="27"/>
      <c r="AL23" s="27"/>
      <c r="AM23" s="27"/>
      <c r="AN23" s="28">
        <f t="shared" ref="AN23:AN24" si="56">H23*AK23/1000</f>
        <v>0</v>
      </c>
      <c r="AO23" s="28">
        <f t="shared" ref="AO23:AO24" si="57">H23*AL23/1000</f>
        <v>0</v>
      </c>
      <c r="AP23" s="28">
        <f t="shared" ref="AP23:AP24" si="58">H23*AM23/1000</f>
        <v>0</v>
      </c>
      <c r="AQ23" s="27">
        <f t="shared" ref="AQ23:AQ24" si="59">O23+V23+AC23+AJ23</f>
        <v>8</v>
      </c>
      <c r="AR23" s="29">
        <f t="shared" ref="AR23:AR24" si="60">S23+T23+U23+Z23+AA23+AB23+AG23+AH23+AI23+AN23+AO23+AP23</f>
        <v>228</v>
      </c>
    </row>
    <row r="24" spans="1:44">
      <c r="A24" s="4">
        <v>19</v>
      </c>
      <c r="B24" s="43" t="s">
        <v>75</v>
      </c>
      <c r="C24" s="43"/>
      <c r="D24" s="21" t="s">
        <v>72</v>
      </c>
      <c r="E24" s="4"/>
      <c r="F24" s="4"/>
      <c r="G24" s="4"/>
      <c r="H24" s="30">
        <v>17100</v>
      </c>
      <c r="I24" s="21">
        <v>2</v>
      </c>
      <c r="J24" s="25">
        <f t="shared" si="41"/>
        <v>34.200000000000003</v>
      </c>
      <c r="L24" s="18">
        <f t="shared" si="21"/>
        <v>2</v>
      </c>
      <c r="N24" s="26">
        <f t="shared" si="42"/>
        <v>0</v>
      </c>
      <c r="O24" s="27">
        <f t="shared" si="43"/>
        <v>0</v>
      </c>
      <c r="P24" s="27"/>
      <c r="Q24" s="27"/>
      <c r="R24" s="27"/>
      <c r="S24" s="28">
        <f t="shared" si="44"/>
        <v>0</v>
      </c>
      <c r="T24" s="28">
        <f t="shared" si="45"/>
        <v>0</v>
      </c>
      <c r="U24" s="28">
        <f t="shared" si="46"/>
        <v>0</v>
      </c>
      <c r="V24" s="27">
        <f t="shared" si="47"/>
        <v>0</v>
      </c>
      <c r="W24" s="27"/>
      <c r="X24" s="27"/>
      <c r="Y24" s="27"/>
      <c r="Z24" s="28">
        <f t="shared" si="48"/>
        <v>0</v>
      </c>
      <c r="AA24" s="28">
        <f t="shared" si="49"/>
        <v>0</v>
      </c>
      <c r="AB24" s="28">
        <f t="shared" si="50"/>
        <v>0</v>
      </c>
      <c r="AC24" s="27">
        <f t="shared" si="51"/>
        <v>2</v>
      </c>
      <c r="AD24" s="27"/>
      <c r="AE24" s="27">
        <v>2</v>
      </c>
      <c r="AF24" s="27"/>
      <c r="AG24" s="28">
        <f t="shared" si="52"/>
        <v>0</v>
      </c>
      <c r="AH24" s="28">
        <f t="shared" si="53"/>
        <v>34.200000000000003</v>
      </c>
      <c r="AI24" s="28">
        <f t="shared" si="54"/>
        <v>0</v>
      </c>
      <c r="AJ24" s="27">
        <f t="shared" si="55"/>
        <v>0</v>
      </c>
      <c r="AK24" s="27"/>
      <c r="AL24" s="27"/>
      <c r="AM24" s="27"/>
      <c r="AN24" s="28">
        <f t="shared" si="56"/>
        <v>0</v>
      </c>
      <c r="AO24" s="28">
        <f t="shared" si="57"/>
        <v>0</v>
      </c>
      <c r="AP24" s="28">
        <f t="shared" si="58"/>
        <v>0</v>
      </c>
      <c r="AQ24" s="27">
        <f t="shared" si="59"/>
        <v>2</v>
      </c>
      <c r="AR24" s="29">
        <f t="shared" si="60"/>
        <v>34.200000000000003</v>
      </c>
    </row>
    <row r="25" spans="1:44" ht="112.5" customHeight="1">
      <c r="A25" s="4">
        <v>20</v>
      </c>
      <c r="B25" s="45" t="s">
        <v>48</v>
      </c>
      <c r="C25" s="45"/>
      <c r="D25" s="21" t="s">
        <v>31</v>
      </c>
      <c r="E25" s="4"/>
      <c r="F25" s="4"/>
      <c r="G25" s="4"/>
      <c r="H25" s="30">
        <v>22000</v>
      </c>
      <c r="I25" s="21">
        <v>2</v>
      </c>
      <c r="J25" s="25">
        <f t="shared" si="20"/>
        <v>44</v>
      </c>
      <c r="L25" s="18"/>
      <c r="N25" s="26">
        <f t="shared" si="22"/>
        <v>0</v>
      </c>
      <c r="O25" s="27">
        <f t="shared" si="23"/>
        <v>0</v>
      </c>
      <c r="P25" s="27"/>
      <c r="Q25" s="27"/>
      <c r="R25" s="27"/>
      <c r="S25" s="28">
        <f t="shared" si="24"/>
        <v>0</v>
      </c>
      <c r="T25" s="28">
        <f t="shared" si="25"/>
        <v>0</v>
      </c>
      <c r="U25" s="28">
        <f t="shared" si="26"/>
        <v>0</v>
      </c>
      <c r="V25" s="27">
        <f t="shared" si="27"/>
        <v>0</v>
      </c>
      <c r="W25" s="27"/>
      <c r="X25" s="27"/>
      <c r="Y25" s="27"/>
      <c r="Z25" s="28">
        <f t="shared" si="28"/>
        <v>0</v>
      </c>
      <c r="AA25" s="28">
        <f t="shared" si="29"/>
        <v>0</v>
      </c>
      <c r="AB25" s="28">
        <f t="shared" si="30"/>
        <v>0</v>
      </c>
      <c r="AC25" s="27">
        <f t="shared" si="31"/>
        <v>2</v>
      </c>
      <c r="AD25" s="27"/>
      <c r="AE25" s="27">
        <v>2</v>
      </c>
      <c r="AF25" s="27"/>
      <c r="AG25" s="28">
        <f t="shared" si="32"/>
        <v>0</v>
      </c>
      <c r="AH25" s="28">
        <f t="shared" si="33"/>
        <v>44</v>
      </c>
      <c r="AI25" s="28">
        <f t="shared" si="34"/>
        <v>0</v>
      </c>
      <c r="AJ25" s="27">
        <f t="shared" si="35"/>
        <v>0</v>
      </c>
      <c r="AK25" s="27"/>
      <c r="AL25" s="27"/>
      <c r="AM25" s="27"/>
      <c r="AN25" s="28">
        <f t="shared" si="36"/>
        <v>0</v>
      </c>
      <c r="AO25" s="28">
        <f t="shared" si="37"/>
        <v>0</v>
      </c>
      <c r="AP25" s="28">
        <f t="shared" si="38"/>
        <v>0</v>
      </c>
      <c r="AQ25" s="27">
        <f t="shared" si="39"/>
        <v>2</v>
      </c>
      <c r="AR25" s="29">
        <f t="shared" si="40"/>
        <v>44</v>
      </c>
    </row>
    <row r="26" spans="1:44">
      <c r="A26" s="4">
        <v>21</v>
      </c>
      <c r="B26" s="45" t="s">
        <v>67</v>
      </c>
      <c r="C26" s="45"/>
      <c r="D26" s="21" t="s">
        <v>31</v>
      </c>
      <c r="E26" s="4"/>
      <c r="F26" s="4"/>
      <c r="G26" s="4"/>
      <c r="H26" s="31">
        <v>18000</v>
      </c>
      <c r="I26" s="21">
        <v>3</v>
      </c>
      <c r="J26" s="25">
        <f t="shared" si="20"/>
        <v>54</v>
      </c>
      <c r="L26" s="18">
        <f t="shared" ref="L26:L37" si="61">I26</f>
        <v>3</v>
      </c>
      <c r="N26" s="26">
        <f t="shared" si="22"/>
        <v>0</v>
      </c>
      <c r="O26" s="27">
        <f t="shared" si="23"/>
        <v>0</v>
      </c>
      <c r="P26" s="27"/>
      <c r="Q26" s="27"/>
      <c r="R26" s="27"/>
      <c r="S26" s="28">
        <f t="shared" si="24"/>
        <v>0</v>
      </c>
      <c r="T26" s="28">
        <f t="shared" si="25"/>
        <v>0</v>
      </c>
      <c r="U26" s="28">
        <f t="shared" si="26"/>
        <v>0</v>
      </c>
      <c r="V26" s="27">
        <f t="shared" si="27"/>
        <v>0</v>
      </c>
      <c r="W26" s="27"/>
      <c r="X26" s="27"/>
      <c r="Y26" s="27"/>
      <c r="Z26" s="28">
        <f t="shared" si="28"/>
        <v>0</v>
      </c>
      <c r="AA26" s="28">
        <f t="shared" si="29"/>
        <v>0</v>
      </c>
      <c r="AB26" s="28">
        <f t="shared" si="30"/>
        <v>0</v>
      </c>
      <c r="AC26" s="27">
        <f t="shared" si="31"/>
        <v>3</v>
      </c>
      <c r="AD26" s="27"/>
      <c r="AE26" s="27">
        <v>3</v>
      </c>
      <c r="AF26" s="27"/>
      <c r="AG26" s="28">
        <f t="shared" si="32"/>
        <v>0</v>
      </c>
      <c r="AH26" s="28">
        <f t="shared" si="33"/>
        <v>54</v>
      </c>
      <c r="AI26" s="28">
        <f t="shared" si="34"/>
        <v>0</v>
      </c>
      <c r="AJ26" s="27">
        <f t="shared" si="35"/>
        <v>0</v>
      </c>
      <c r="AK26" s="27"/>
      <c r="AL26" s="27"/>
      <c r="AM26" s="27"/>
      <c r="AN26" s="28">
        <f t="shared" si="36"/>
        <v>0</v>
      </c>
      <c r="AO26" s="28">
        <f t="shared" si="37"/>
        <v>0</v>
      </c>
      <c r="AP26" s="28">
        <f t="shared" si="38"/>
        <v>0</v>
      </c>
      <c r="AQ26" s="27">
        <f t="shared" si="39"/>
        <v>3</v>
      </c>
      <c r="AR26" s="29">
        <f t="shared" si="40"/>
        <v>54</v>
      </c>
    </row>
    <row r="27" spans="1:44">
      <c r="A27" s="4">
        <v>22</v>
      </c>
      <c r="B27" s="46" t="s">
        <v>49</v>
      </c>
      <c r="C27" s="46"/>
      <c r="D27" s="21" t="s">
        <v>31</v>
      </c>
      <c r="E27" s="4"/>
      <c r="F27" s="4"/>
      <c r="G27" s="4"/>
      <c r="H27" s="31">
        <v>40000</v>
      </c>
      <c r="I27" s="21">
        <v>5</v>
      </c>
      <c r="J27" s="25">
        <f t="shared" si="20"/>
        <v>200</v>
      </c>
      <c r="L27" s="18"/>
      <c r="N27" s="26">
        <f t="shared" si="22"/>
        <v>0</v>
      </c>
      <c r="O27" s="27">
        <f t="shared" si="23"/>
        <v>0</v>
      </c>
      <c r="P27" s="27"/>
      <c r="Q27" s="27"/>
      <c r="R27" s="27"/>
      <c r="S27" s="28">
        <f t="shared" si="24"/>
        <v>0</v>
      </c>
      <c r="T27" s="28">
        <f t="shared" si="25"/>
        <v>0</v>
      </c>
      <c r="U27" s="28">
        <f t="shared" si="26"/>
        <v>0</v>
      </c>
      <c r="V27" s="27">
        <f t="shared" si="27"/>
        <v>0</v>
      </c>
      <c r="W27" s="27"/>
      <c r="X27" s="27"/>
      <c r="Y27" s="27"/>
      <c r="Z27" s="28">
        <f t="shared" si="28"/>
        <v>0</v>
      </c>
      <c r="AA27" s="28">
        <f t="shared" si="29"/>
        <v>0</v>
      </c>
      <c r="AB27" s="28">
        <f t="shared" si="30"/>
        <v>0</v>
      </c>
      <c r="AC27" s="27">
        <f t="shared" si="31"/>
        <v>5</v>
      </c>
      <c r="AD27" s="27"/>
      <c r="AE27" s="27">
        <v>5</v>
      </c>
      <c r="AF27" s="27"/>
      <c r="AG27" s="28">
        <f t="shared" si="32"/>
        <v>0</v>
      </c>
      <c r="AH27" s="28">
        <f t="shared" si="33"/>
        <v>200</v>
      </c>
      <c r="AI27" s="28">
        <f t="shared" si="34"/>
        <v>0</v>
      </c>
      <c r="AJ27" s="27">
        <f t="shared" si="35"/>
        <v>0</v>
      </c>
      <c r="AK27" s="27"/>
      <c r="AL27" s="27"/>
      <c r="AM27" s="27"/>
      <c r="AN27" s="28">
        <f t="shared" si="36"/>
        <v>0</v>
      </c>
      <c r="AO27" s="28">
        <f t="shared" si="37"/>
        <v>0</v>
      </c>
      <c r="AP27" s="28">
        <f t="shared" si="38"/>
        <v>0</v>
      </c>
      <c r="AQ27" s="27">
        <f t="shared" si="39"/>
        <v>5</v>
      </c>
      <c r="AR27" s="29">
        <f t="shared" si="40"/>
        <v>200</v>
      </c>
    </row>
    <row r="28" spans="1:44" ht="49.5" customHeight="1">
      <c r="A28" s="4">
        <v>23</v>
      </c>
      <c r="B28" s="45" t="s">
        <v>50</v>
      </c>
      <c r="C28" s="45"/>
      <c r="D28" s="21" t="s">
        <v>51</v>
      </c>
      <c r="E28" s="4"/>
      <c r="F28" s="4"/>
      <c r="G28" s="4"/>
      <c r="H28" s="31">
        <v>15000</v>
      </c>
      <c r="I28" s="21">
        <v>1</v>
      </c>
      <c r="J28" s="25">
        <f t="shared" si="20"/>
        <v>15</v>
      </c>
      <c r="L28" s="18">
        <f t="shared" si="61"/>
        <v>1</v>
      </c>
      <c r="N28" s="26">
        <f t="shared" si="22"/>
        <v>0</v>
      </c>
      <c r="O28" s="27">
        <f t="shared" si="23"/>
        <v>0</v>
      </c>
      <c r="P28" s="27"/>
      <c r="Q28" s="27"/>
      <c r="R28" s="27"/>
      <c r="S28" s="28">
        <f t="shared" si="24"/>
        <v>0</v>
      </c>
      <c r="T28" s="28">
        <f t="shared" si="25"/>
        <v>0</v>
      </c>
      <c r="U28" s="28">
        <f t="shared" si="26"/>
        <v>0</v>
      </c>
      <c r="V28" s="27">
        <f t="shared" si="27"/>
        <v>0</v>
      </c>
      <c r="W28" s="27"/>
      <c r="X28" s="27"/>
      <c r="Y28" s="27"/>
      <c r="Z28" s="28">
        <f t="shared" si="28"/>
        <v>0</v>
      </c>
      <c r="AA28" s="28">
        <f t="shared" si="29"/>
        <v>0</v>
      </c>
      <c r="AB28" s="28">
        <f t="shared" si="30"/>
        <v>0</v>
      </c>
      <c r="AC28" s="27">
        <f t="shared" si="31"/>
        <v>1</v>
      </c>
      <c r="AD28" s="27"/>
      <c r="AE28" s="27">
        <v>1</v>
      </c>
      <c r="AF28" s="27"/>
      <c r="AG28" s="28">
        <f t="shared" si="32"/>
        <v>0</v>
      </c>
      <c r="AH28" s="28">
        <f t="shared" si="33"/>
        <v>15</v>
      </c>
      <c r="AI28" s="28">
        <f t="shared" si="34"/>
        <v>0</v>
      </c>
      <c r="AJ28" s="27">
        <f t="shared" si="35"/>
        <v>0</v>
      </c>
      <c r="AK28" s="27"/>
      <c r="AL28" s="27"/>
      <c r="AM28" s="27"/>
      <c r="AN28" s="28">
        <f t="shared" si="36"/>
        <v>0</v>
      </c>
      <c r="AO28" s="28">
        <f t="shared" si="37"/>
        <v>0</v>
      </c>
      <c r="AP28" s="28">
        <f t="shared" si="38"/>
        <v>0</v>
      </c>
      <c r="AQ28" s="27">
        <f t="shared" si="39"/>
        <v>1</v>
      </c>
      <c r="AR28" s="29">
        <f t="shared" si="40"/>
        <v>15</v>
      </c>
    </row>
    <row r="29" spans="1:44" ht="68.25" customHeight="1">
      <c r="A29" s="4">
        <v>24</v>
      </c>
      <c r="B29" s="45" t="s">
        <v>52</v>
      </c>
      <c r="C29" s="45"/>
      <c r="D29" s="21" t="s">
        <v>31</v>
      </c>
      <c r="E29" s="4"/>
      <c r="F29" s="4"/>
      <c r="G29" s="4"/>
      <c r="H29" s="20">
        <v>3000</v>
      </c>
      <c r="I29" s="21">
        <v>160</v>
      </c>
      <c r="J29" s="25">
        <f t="shared" si="20"/>
        <v>480</v>
      </c>
      <c r="L29" s="18">
        <v>120</v>
      </c>
      <c r="N29" s="26">
        <f t="shared" si="22"/>
        <v>0</v>
      </c>
      <c r="O29" s="27">
        <f t="shared" si="23"/>
        <v>0</v>
      </c>
      <c r="P29" s="27"/>
      <c r="Q29" s="27"/>
      <c r="R29" s="27"/>
      <c r="S29" s="28">
        <f t="shared" si="24"/>
        <v>0</v>
      </c>
      <c r="T29" s="28">
        <f t="shared" si="25"/>
        <v>0</v>
      </c>
      <c r="U29" s="28">
        <f t="shared" si="26"/>
        <v>0</v>
      </c>
      <c r="V29" s="27">
        <f t="shared" si="27"/>
        <v>0</v>
      </c>
      <c r="W29" s="27"/>
      <c r="X29" s="27"/>
      <c r="Y29" s="27"/>
      <c r="Z29" s="28">
        <f t="shared" si="28"/>
        <v>0</v>
      </c>
      <c r="AA29" s="28">
        <f t="shared" si="29"/>
        <v>0</v>
      </c>
      <c r="AB29" s="28">
        <f t="shared" si="30"/>
        <v>0</v>
      </c>
      <c r="AC29" s="27">
        <f t="shared" si="31"/>
        <v>160</v>
      </c>
      <c r="AD29" s="27"/>
      <c r="AE29" s="27">
        <v>160</v>
      </c>
      <c r="AF29" s="27"/>
      <c r="AG29" s="28">
        <f t="shared" si="32"/>
        <v>0</v>
      </c>
      <c r="AH29" s="28">
        <f t="shared" si="33"/>
        <v>480</v>
      </c>
      <c r="AI29" s="28">
        <f t="shared" si="34"/>
        <v>0</v>
      </c>
      <c r="AJ29" s="27">
        <f t="shared" si="35"/>
        <v>0</v>
      </c>
      <c r="AK29" s="27"/>
      <c r="AL29" s="27"/>
      <c r="AM29" s="27"/>
      <c r="AN29" s="28">
        <f t="shared" si="36"/>
        <v>0</v>
      </c>
      <c r="AO29" s="28">
        <f t="shared" si="37"/>
        <v>0</v>
      </c>
      <c r="AP29" s="28">
        <f t="shared" si="38"/>
        <v>0</v>
      </c>
      <c r="AQ29" s="27">
        <f t="shared" si="39"/>
        <v>160</v>
      </c>
      <c r="AR29" s="29">
        <f t="shared" si="40"/>
        <v>480</v>
      </c>
    </row>
    <row r="30" spans="1:44">
      <c r="A30" s="4">
        <v>25</v>
      </c>
      <c r="B30" s="44" t="s">
        <v>70</v>
      </c>
      <c r="C30" s="44"/>
      <c r="D30" s="21" t="s">
        <v>31</v>
      </c>
      <c r="E30" s="4"/>
      <c r="F30" s="4"/>
      <c r="G30" s="4"/>
      <c r="H30" s="31">
        <v>3000</v>
      </c>
      <c r="I30" s="21">
        <v>5</v>
      </c>
      <c r="J30" s="25">
        <f t="shared" si="20"/>
        <v>15</v>
      </c>
      <c r="L30" s="18">
        <f t="shared" si="61"/>
        <v>5</v>
      </c>
      <c r="N30" s="26">
        <f t="shared" si="22"/>
        <v>0</v>
      </c>
      <c r="O30" s="27">
        <f t="shared" si="23"/>
        <v>0</v>
      </c>
      <c r="P30" s="27"/>
      <c r="Q30" s="27"/>
      <c r="R30" s="27"/>
      <c r="S30" s="28">
        <f t="shared" si="24"/>
        <v>0</v>
      </c>
      <c r="T30" s="28">
        <f t="shared" si="25"/>
        <v>0</v>
      </c>
      <c r="U30" s="28">
        <f t="shared" si="26"/>
        <v>0</v>
      </c>
      <c r="V30" s="27">
        <f t="shared" si="27"/>
        <v>0</v>
      </c>
      <c r="W30" s="27"/>
      <c r="X30" s="27"/>
      <c r="Y30" s="27"/>
      <c r="Z30" s="28">
        <f t="shared" si="28"/>
        <v>0</v>
      </c>
      <c r="AA30" s="28">
        <f t="shared" si="29"/>
        <v>0</v>
      </c>
      <c r="AB30" s="28">
        <f t="shared" si="30"/>
        <v>0</v>
      </c>
      <c r="AC30" s="27">
        <f t="shared" si="31"/>
        <v>5</v>
      </c>
      <c r="AD30" s="27"/>
      <c r="AE30" s="27">
        <v>5</v>
      </c>
      <c r="AF30" s="27"/>
      <c r="AG30" s="28">
        <f t="shared" si="32"/>
        <v>0</v>
      </c>
      <c r="AH30" s="28">
        <f t="shared" si="33"/>
        <v>15</v>
      </c>
      <c r="AI30" s="28">
        <f t="shared" si="34"/>
        <v>0</v>
      </c>
      <c r="AJ30" s="27">
        <f t="shared" si="35"/>
        <v>0</v>
      </c>
      <c r="AK30" s="27"/>
      <c r="AL30" s="27"/>
      <c r="AM30" s="27"/>
      <c r="AN30" s="28">
        <f t="shared" si="36"/>
        <v>0</v>
      </c>
      <c r="AO30" s="28">
        <f t="shared" si="37"/>
        <v>0</v>
      </c>
      <c r="AP30" s="28">
        <f t="shared" si="38"/>
        <v>0</v>
      </c>
      <c r="AQ30" s="27">
        <f t="shared" si="39"/>
        <v>5</v>
      </c>
      <c r="AR30" s="29">
        <f t="shared" si="40"/>
        <v>15</v>
      </c>
    </row>
    <row r="31" spans="1:44">
      <c r="A31" s="4">
        <v>26</v>
      </c>
      <c r="B31" s="44" t="s">
        <v>68</v>
      </c>
      <c r="C31" s="44"/>
      <c r="D31" s="21" t="s">
        <v>31</v>
      </c>
      <c r="E31" s="4"/>
      <c r="F31" s="4"/>
      <c r="G31" s="4"/>
      <c r="H31" s="31">
        <v>25000</v>
      </c>
      <c r="I31" s="21">
        <v>3</v>
      </c>
      <c r="J31" s="25">
        <f t="shared" si="20"/>
        <v>75</v>
      </c>
      <c r="L31" s="18"/>
      <c r="N31" s="26">
        <f t="shared" si="22"/>
        <v>0</v>
      </c>
      <c r="O31" s="27">
        <f t="shared" si="23"/>
        <v>0</v>
      </c>
      <c r="P31" s="27"/>
      <c r="Q31" s="27"/>
      <c r="R31" s="27"/>
      <c r="S31" s="28">
        <f t="shared" si="24"/>
        <v>0</v>
      </c>
      <c r="T31" s="28">
        <f t="shared" si="25"/>
        <v>0</v>
      </c>
      <c r="U31" s="28">
        <f t="shared" si="26"/>
        <v>0</v>
      </c>
      <c r="V31" s="27">
        <f t="shared" si="27"/>
        <v>0</v>
      </c>
      <c r="W31" s="27"/>
      <c r="X31" s="27"/>
      <c r="Y31" s="27"/>
      <c r="Z31" s="28">
        <f t="shared" si="28"/>
        <v>0</v>
      </c>
      <c r="AA31" s="28">
        <f t="shared" si="29"/>
        <v>0</v>
      </c>
      <c r="AB31" s="28">
        <f t="shared" si="30"/>
        <v>0</v>
      </c>
      <c r="AC31" s="27">
        <f t="shared" si="31"/>
        <v>3</v>
      </c>
      <c r="AD31" s="27"/>
      <c r="AE31" s="27">
        <v>3</v>
      </c>
      <c r="AF31" s="27"/>
      <c r="AG31" s="28">
        <f t="shared" si="32"/>
        <v>0</v>
      </c>
      <c r="AH31" s="28">
        <f t="shared" si="33"/>
        <v>75</v>
      </c>
      <c r="AI31" s="28">
        <f t="shared" si="34"/>
        <v>0</v>
      </c>
      <c r="AJ31" s="27">
        <f t="shared" si="35"/>
        <v>0</v>
      </c>
      <c r="AK31" s="27"/>
      <c r="AL31" s="27"/>
      <c r="AM31" s="27"/>
      <c r="AN31" s="28">
        <f t="shared" si="36"/>
        <v>0</v>
      </c>
      <c r="AO31" s="28">
        <f t="shared" si="37"/>
        <v>0</v>
      </c>
      <c r="AP31" s="28">
        <f t="shared" si="38"/>
        <v>0</v>
      </c>
      <c r="AQ31" s="27">
        <f t="shared" si="39"/>
        <v>3</v>
      </c>
      <c r="AR31" s="29">
        <f t="shared" si="40"/>
        <v>75</v>
      </c>
    </row>
    <row r="32" spans="1:44" ht="178.5" customHeight="1">
      <c r="A32" s="4">
        <v>27</v>
      </c>
      <c r="B32" s="45" t="s">
        <v>53</v>
      </c>
      <c r="C32" s="45"/>
      <c r="D32" s="21" t="s">
        <v>54</v>
      </c>
      <c r="E32" s="4"/>
      <c r="F32" s="4"/>
      <c r="G32" s="4"/>
      <c r="H32" s="31">
        <v>1100</v>
      </c>
      <c r="I32" s="21">
        <v>100</v>
      </c>
      <c r="J32" s="25">
        <f t="shared" si="20"/>
        <v>110</v>
      </c>
      <c r="L32" s="18">
        <f t="shared" si="61"/>
        <v>100</v>
      </c>
      <c r="N32" s="26">
        <f t="shared" si="22"/>
        <v>0</v>
      </c>
      <c r="O32" s="27">
        <f t="shared" si="23"/>
        <v>0</v>
      </c>
      <c r="P32" s="27"/>
      <c r="Q32" s="27"/>
      <c r="R32" s="27"/>
      <c r="S32" s="28">
        <f t="shared" si="24"/>
        <v>0</v>
      </c>
      <c r="T32" s="28">
        <f t="shared" si="25"/>
        <v>0</v>
      </c>
      <c r="U32" s="28">
        <f t="shared" si="26"/>
        <v>0</v>
      </c>
      <c r="V32" s="27">
        <f t="shared" si="27"/>
        <v>0</v>
      </c>
      <c r="W32" s="27"/>
      <c r="X32" s="27"/>
      <c r="Y32" s="27"/>
      <c r="Z32" s="28">
        <f t="shared" si="28"/>
        <v>0</v>
      </c>
      <c r="AA32" s="28">
        <f t="shared" si="29"/>
        <v>0</v>
      </c>
      <c r="AB32" s="28">
        <f t="shared" si="30"/>
        <v>0</v>
      </c>
      <c r="AC32" s="27">
        <f t="shared" si="31"/>
        <v>100</v>
      </c>
      <c r="AD32" s="27"/>
      <c r="AE32" s="27">
        <v>100</v>
      </c>
      <c r="AF32" s="27"/>
      <c r="AG32" s="28">
        <f t="shared" si="32"/>
        <v>0</v>
      </c>
      <c r="AH32" s="28">
        <f t="shared" si="33"/>
        <v>110</v>
      </c>
      <c r="AI32" s="28">
        <f t="shared" si="34"/>
        <v>0</v>
      </c>
      <c r="AJ32" s="27">
        <f t="shared" si="35"/>
        <v>0</v>
      </c>
      <c r="AK32" s="27"/>
      <c r="AL32" s="27"/>
      <c r="AM32" s="27"/>
      <c r="AN32" s="28">
        <f t="shared" si="36"/>
        <v>0</v>
      </c>
      <c r="AO32" s="28">
        <f t="shared" si="37"/>
        <v>0</v>
      </c>
      <c r="AP32" s="28">
        <f t="shared" si="38"/>
        <v>0</v>
      </c>
      <c r="AQ32" s="27">
        <f t="shared" si="39"/>
        <v>100</v>
      </c>
      <c r="AR32" s="29">
        <f t="shared" si="40"/>
        <v>110</v>
      </c>
    </row>
    <row r="33" spans="1:44">
      <c r="A33" s="4">
        <v>28</v>
      </c>
      <c r="B33" s="46" t="s">
        <v>55</v>
      </c>
      <c r="C33" s="46"/>
      <c r="D33" s="21" t="s">
        <v>51</v>
      </c>
      <c r="E33" s="4"/>
      <c r="F33" s="4"/>
      <c r="G33" s="4"/>
      <c r="H33" s="31">
        <v>5000</v>
      </c>
      <c r="I33" s="21">
        <v>10</v>
      </c>
      <c r="J33" s="25">
        <f t="shared" si="20"/>
        <v>50</v>
      </c>
      <c r="L33" s="18">
        <f t="shared" si="61"/>
        <v>10</v>
      </c>
      <c r="N33" s="26">
        <f t="shared" si="22"/>
        <v>0</v>
      </c>
      <c r="O33" s="27">
        <f t="shared" si="23"/>
        <v>0</v>
      </c>
      <c r="P33" s="27"/>
      <c r="Q33" s="27"/>
      <c r="R33" s="27"/>
      <c r="S33" s="28">
        <f t="shared" si="24"/>
        <v>0</v>
      </c>
      <c r="T33" s="28">
        <f t="shared" si="25"/>
        <v>0</v>
      </c>
      <c r="U33" s="28">
        <f t="shared" si="26"/>
        <v>0</v>
      </c>
      <c r="V33" s="27">
        <f t="shared" si="27"/>
        <v>0</v>
      </c>
      <c r="W33" s="27"/>
      <c r="X33" s="27"/>
      <c r="Y33" s="27"/>
      <c r="Z33" s="28">
        <f t="shared" si="28"/>
        <v>0</v>
      </c>
      <c r="AA33" s="28">
        <f t="shared" si="29"/>
        <v>0</v>
      </c>
      <c r="AB33" s="28">
        <f t="shared" si="30"/>
        <v>0</v>
      </c>
      <c r="AC33" s="27">
        <f t="shared" si="31"/>
        <v>10</v>
      </c>
      <c r="AD33" s="27"/>
      <c r="AE33" s="27">
        <v>10</v>
      </c>
      <c r="AF33" s="27"/>
      <c r="AG33" s="28">
        <f t="shared" si="32"/>
        <v>0</v>
      </c>
      <c r="AH33" s="28">
        <f t="shared" si="33"/>
        <v>50</v>
      </c>
      <c r="AI33" s="28">
        <f t="shared" si="34"/>
        <v>0</v>
      </c>
      <c r="AJ33" s="27">
        <f t="shared" si="35"/>
        <v>0</v>
      </c>
      <c r="AK33" s="27"/>
      <c r="AL33" s="27"/>
      <c r="AM33" s="27"/>
      <c r="AN33" s="28">
        <f t="shared" si="36"/>
        <v>0</v>
      </c>
      <c r="AO33" s="28">
        <f t="shared" si="37"/>
        <v>0</v>
      </c>
      <c r="AP33" s="28">
        <f t="shared" si="38"/>
        <v>0</v>
      </c>
      <c r="AQ33" s="27">
        <f t="shared" si="39"/>
        <v>10</v>
      </c>
      <c r="AR33" s="29">
        <f t="shared" si="40"/>
        <v>50</v>
      </c>
    </row>
    <row r="34" spans="1:44">
      <c r="A34" s="4">
        <v>29</v>
      </c>
      <c r="B34" s="46" t="s">
        <v>56</v>
      </c>
      <c r="C34" s="46"/>
      <c r="D34" s="21" t="s">
        <v>31</v>
      </c>
      <c r="E34" s="4"/>
      <c r="F34" s="4"/>
      <c r="G34" s="4"/>
      <c r="H34" s="31">
        <v>5000</v>
      </c>
      <c r="I34" s="21">
        <v>1</v>
      </c>
      <c r="J34" s="25">
        <f t="shared" si="20"/>
        <v>5</v>
      </c>
      <c r="L34" s="18">
        <f t="shared" si="61"/>
        <v>1</v>
      </c>
      <c r="N34" s="26">
        <f t="shared" si="22"/>
        <v>0</v>
      </c>
      <c r="O34" s="27">
        <f t="shared" si="23"/>
        <v>0</v>
      </c>
      <c r="P34" s="27"/>
      <c r="Q34" s="27"/>
      <c r="R34" s="27"/>
      <c r="S34" s="28">
        <f t="shared" si="24"/>
        <v>0</v>
      </c>
      <c r="T34" s="28">
        <f t="shared" si="25"/>
        <v>0</v>
      </c>
      <c r="U34" s="28">
        <f t="shared" si="26"/>
        <v>0</v>
      </c>
      <c r="V34" s="27">
        <f t="shared" si="27"/>
        <v>0</v>
      </c>
      <c r="W34" s="27"/>
      <c r="X34" s="27"/>
      <c r="Y34" s="27"/>
      <c r="Z34" s="28">
        <f t="shared" si="28"/>
        <v>0</v>
      </c>
      <c r="AA34" s="28">
        <f t="shared" si="29"/>
        <v>0</v>
      </c>
      <c r="AB34" s="28">
        <f t="shared" si="30"/>
        <v>0</v>
      </c>
      <c r="AC34" s="27">
        <f t="shared" si="31"/>
        <v>1</v>
      </c>
      <c r="AD34" s="27"/>
      <c r="AE34" s="27">
        <v>1</v>
      </c>
      <c r="AF34" s="27"/>
      <c r="AG34" s="28">
        <f t="shared" si="32"/>
        <v>0</v>
      </c>
      <c r="AH34" s="28">
        <f t="shared" si="33"/>
        <v>5</v>
      </c>
      <c r="AI34" s="28">
        <f t="shared" si="34"/>
        <v>0</v>
      </c>
      <c r="AJ34" s="27">
        <f t="shared" si="35"/>
        <v>0</v>
      </c>
      <c r="AK34" s="27"/>
      <c r="AL34" s="27"/>
      <c r="AM34" s="27"/>
      <c r="AN34" s="28">
        <f t="shared" si="36"/>
        <v>0</v>
      </c>
      <c r="AO34" s="28">
        <f t="shared" si="37"/>
        <v>0</v>
      </c>
      <c r="AP34" s="28">
        <f t="shared" si="38"/>
        <v>0</v>
      </c>
      <c r="AQ34" s="27">
        <f t="shared" si="39"/>
        <v>1</v>
      </c>
      <c r="AR34" s="29">
        <f t="shared" si="40"/>
        <v>5</v>
      </c>
    </row>
    <row r="35" spans="1:44" ht="30" customHeight="1">
      <c r="A35" s="4">
        <v>30</v>
      </c>
      <c r="B35" s="47" t="s">
        <v>57</v>
      </c>
      <c r="C35" s="47"/>
      <c r="D35" s="21" t="s">
        <v>31</v>
      </c>
      <c r="E35" s="4"/>
      <c r="F35" s="4"/>
      <c r="G35" s="4"/>
      <c r="H35" s="31">
        <v>13000</v>
      </c>
      <c r="I35" s="21">
        <v>18</v>
      </c>
      <c r="J35" s="25">
        <f t="shared" si="20"/>
        <v>234</v>
      </c>
      <c r="L35" s="18">
        <f t="shared" si="61"/>
        <v>18</v>
      </c>
      <c r="N35" s="26">
        <f t="shared" si="22"/>
        <v>0</v>
      </c>
      <c r="O35" s="27">
        <f t="shared" si="23"/>
        <v>0</v>
      </c>
      <c r="P35" s="27"/>
      <c r="Q35" s="27"/>
      <c r="R35" s="27"/>
      <c r="S35" s="28">
        <f t="shared" si="24"/>
        <v>0</v>
      </c>
      <c r="T35" s="28">
        <f t="shared" si="25"/>
        <v>0</v>
      </c>
      <c r="U35" s="28">
        <f t="shared" si="26"/>
        <v>0</v>
      </c>
      <c r="V35" s="27">
        <f t="shared" si="27"/>
        <v>0</v>
      </c>
      <c r="W35" s="27"/>
      <c r="X35" s="27"/>
      <c r="Y35" s="27"/>
      <c r="Z35" s="28">
        <f t="shared" si="28"/>
        <v>0</v>
      </c>
      <c r="AA35" s="28">
        <f t="shared" si="29"/>
        <v>0</v>
      </c>
      <c r="AB35" s="28">
        <f t="shared" si="30"/>
        <v>0</v>
      </c>
      <c r="AC35" s="27">
        <f t="shared" si="31"/>
        <v>18</v>
      </c>
      <c r="AD35" s="27"/>
      <c r="AE35" s="27">
        <v>18</v>
      </c>
      <c r="AF35" s="27"/>
      <c r="AG35" s="28">
        <f t="shared" si="32"/>
        <v>0</v>
      </c>
      <c r="AH35" s="28">
        <f t="shared" si="33"/>
        <v>234</v>
      </c>
      <c r="AI35" s="28">
        <f t="shared" si="34"/>
        <v>0</v>
      </c>
      <c r="AJ35" s="27">
        <f t="shared" si="35"/>
        <v>0</v>
      </c>
      <c r="AK35" s="27"/>
      <c r="AL35" s="27"/>
      <c r="AM35" s="27"/>
      <c r="AN35" s="28">
        <f t="shared" si="36"/>
        <v>0</v>
      </c>
      <c r="AO35" s="28">
        <f t="shared" si="37"/>
        <v>0</v>
      </c>
      <c r="AP35" s="28">
        <f t="shared" si="38"/>
        <v>0</v>
      </c>
      <c r="AQ35" s="27">
        <f t="shared" si="39"/>
        <v>18</v>
      </c>
      <c r="AR35" s="29">
        <f t="shared" si="40"/>
        <v>234</v>
      </c>
    </row>
    <row r="36" spans="1:44">
      <c r="A36" s="4">
        <v>31</v>
      </c>
      <c r="B36" s="47" t="s">
        <v>58</v>
      </c>
      <c r="C36" s="47"/>
      <c r="D36" s="21" t="s">
        <v>45</v>
      </c>
      <c r="E36" s="4"/>
      <c r="F36" s="4"/>
      <c r="G36" s="4"/>
      <c r="H36" s="31">
        <v>11500</v>
      </c>
      <c r="I36" s="21">
        <v>40</v>
      </c>
      <c r="J36" s="25">
        <f t="shared" si="20"/>
        <v>460</v>
      </c>
      <c r="L36" s="19">
        <v>50</v>
      </c>
      <c r="N36" s="26">
        <f t="shared" si="22"/>
        <v>0</v>
      </c>
      <c r="O36" s="27">
        <f t="shared" si="23"/>
        <v>0</v>
      </c>
      <c r="P36" s="27"/>
      <c r="Q36" s="27"/>
      <c r="R36" s="27"/>
      <c r="S36" s="28">
        <f t="shared" si="24"/>
        <v>0</v>
      </c>
      <c r="T36" s="28">
        <f t="shared" si="25"/>
        <v>0</v>
      </c>
      <c r="U36" s="28">
        <f t="shared" si="26"/>
        <v>0</v>
      </c>
      <c r="V36" s="27">
        <f t="shared" si="27"/>
        <v>0</v>
      </c>
      <c r="W36" s="27"/>
      <c r="X36" s="27"/>
      <c r="Y36" s="27"/>
      <c r="Z36" s="28">
        <f t="shared" si="28"/>
        <v>0</v>
      </c>
      <c r="AA36" s="28">
        <f t="shared" si="29"/>
        <v>0</v>
      </c>
      <c r="AB36" s="28">
        <f t="shared" si="30"/>
        <v>0</v>
      </c>
      <c r="AC36" s="27">
        <f t="shared" si="31"/>
        <v>20</v>
      </c>
      <c r="AD36" s="27"/>
      <c r="AE36" s="27">
        <v>20</v>
      </c>
      <c r="AF36" s="27"/>
      <c r="AG36" s="28">
        <f t="shared" si="32"/>
        <v>0</v>
      </c>
      <c r="AH36" s="28">
        <f t="shared" si="33"/>
        <v>230</v>
      </c>
      <c r="AI36" s="28">
        <f t="shared" si="34"/>
        <v>0</v>
      </c>
      <c r="AJ36" s="27">
        <f t="shared" si="35"/>
        <v>0</v>
      </c>
      <c r="AK36" s="27"/>
      <c r="AL36" s="27"/>
      <c r="AM36" s="27"/>
      <c r="AN36" s="28">
        <f t="shared" si="36"/>
        <v>0</v>
      </c>
      <c r="AO36" s="28">
        <f t="shared" si="37"/>
        <v>0</v>
      </c>
      <c r="AP36" s="28">
        <f t="shared" si="38"/>
        <v>0</v>
      </c>
      <c r="AQ36" s="27">
        <f t="shared" si="39"/>
        <v>20</v>
      </c>
      <c r="AR36" s="29">
        <f t="shared" si="40"/>
        <v>230</v>
      </c>
    </row>
    <row r="37" spans="1:44" ht="96" customHeight="1">
      <c r="A37" s="4">
        <v>32</v>
      </c>
      <c r="B37" s="44" t="s">
        <v>59</v>
      </c>
      <c r="C37" s="44"/>
      <c r="D37" s="21" t="s">
        <v>31</v>
      </c>
      <c r="E37" s="4"/>
      <c r="F37" s="4"/>
      <c r="G37" s="4"/>
      <c r="H37" s="31">
        <v>18000</v>
      </c>
      <c r="I37" s="21">
        <v>3</v>
      </c>
      <c r="J37" s="25">
        <f t="shared" si="20"/>
        <v>54</v>
      </c>
      <c r="L37" s="18">
        <f t="shared" si="61"/>
        <v>3</v>
      </c>
      <c r="N37" s="26">
        <f t="shared" si="22"/>
        <v>0</v>
      </c>
      <c r="O37" s="27">
        <f t="shared" si="23"/>
        <v>0</v>
      </c>
      <c r="P37" s="27"/>
      <c r="Q37" s="27"/>
      <c r="R37" s="27"/>
      <c r="S37" s="28">
        <f t="shared" si="24"/>
        <v>0</v>
      </c>
      <c r="T37" s="28">
        <f t="shared" si="25"/>
        <v>0</v>
      </c>
      <c r="U37" s="28">
        <f t="shared" si="26"/>
        <v>0</v>
      </c>
      <c r="V37" s="27">
        <f t="shared" si="27"/>
        <v>0</v>
      </c>
      <c r="W37" s="27"/>
      <c r="X37" s="27"/>
      <c r="Y37" s="27"/>
      <c r="Z37" s="28">
        <f t="shared" si="28"/>
        <v>0</v>
      </c>
      <c r="AA37" s="28">
        <f t="shared" si="29"/>
        <v>0</v>
      </c>
      <c r="AB37" s="28">
        <f t="shared" si="30"/>
        <v>0</v>
      </c>
      <c r="AC37" s="27">
        <f t="shared" si="31"/>
        <v>3</v>
      </c>
      <c r="AD37" s="27"/>
      <c r="AE37" s="27">
        <v>3</v>
      </c>
      <c r="AF37" s="27"/>
      <c r="AG37" s="28">
        <f t="shared" si="32"/>
        <v>0</v>
      </c>
      <c r="AH37" s="28">
        <f t="shared" si="33"/>
        <v>54</v>
      </c>
      <c r="AI37" s="28">
        <f t="shared" si="34"/>
        <v>0</v>
      </c>
      <c r="AJ37" s="27">
        <f t="shared" si="35"/>
        <v>0</v>
      </c>
      <c r="AK37" s="27"/>
      <c r="AL37" s="27"/>
      <c r="AM37" s="27"/>
      <c r="AN37" s="28">
        <f t="shared" si="36"/>
        <v>0</v>
      </c>
      <c r="AO37" s="28">
        <f t="shared" si="37"/>
        <v>0</v>
      </c>
      <c r="AP37" s="28">
        <f t="shared" si="38"/>
        <v>0</v>
      </c>
      <c r="AQ37" s="27">
        <f t="shared" si="39"/>
        <v>3</v>
      </c>
      <c r="AR37" s="29">
        <f t="shared" si="40"/>
        <v>54</v>
      </c>
    </row>
    <row r="38" spans="1:44">
      <c r="A38" s="4">
        <v>33</v>
      </c>
      <c r="B38" s="44" t="s">
        <v>60</v>
      </c>
      <c r="C38" s="44"/>
      <c r="D38" s="21" t="s">
        <v>31</v>
      </c>
      <c r="E38" s="4"/>
      <c r="F38" s="4"/>
      <c r="G38" s="4"/>
      <c r="H38" s="31">
        <v>750</v>
      </c>
      <c r="I38" s="21">
        <v>290</v>
      </c>
      <c r="J38" s="25">
        <f t="shared" si="20"/>
        <v>217.5</v>
      </c>
      <c r="L38" s="19">
        <v>30</v>
      </c>
      <c r="N38" s="26">
        <f t="shared" si="22"/>
        <v>0</v>
      </c>
      <c r="O38" s="27">
        <f t="shared" si="23"/>
        <v>0</v>
      </c>
      <c r="P38" s="27"/>
      <c r="Q38" s="27"/>
      <c r="R38" s="27"/>
      <c r="S38" s="28">
        <f t="shared" si="24"/>
        <v>0</v>
      </c>
      <c r="T38" s="28">
        <f t="shared" si="25"/>
        <v>0</v>
      </c>
      <c r="U38" s="28">
        <f t="shared" si="26"/>
        <v>0</v>
      </c>
      <c r="V38" s="27">
        <f t="shared" si="27"/>
        <v>0</v>
      </c>
      <c r="W38" s="27"/>
      <c r="X38" s="27"/>
      <c r="Y38" s="27"/>
      <c r="Z38" s="28">
        <f t="shared" si="28"/>
        <v>0</v>
      </c>
      <c r="AA38" s="28">
        <f t="shared" si="29"/>
        <v>0</v>
      </c>
      <c r="AB38" s="28">
        <f t="shared" si="30"/>
        <v>0</v>
      </c>
      <c r="AC38" s="27">
        <f t="shared" si="31"/>
        <v>290</v>
      </c>
      <c r="AD38" s="27"/>
      <c r="AE38" s="27">
        <v>290</v>
      </c>
      <c r="AF38" s="27"/>
      <c r="AG38" s="28">
        <f t="shared" si="32"/>
        <v>0</v>
      </c>
      <c r="AH38" s="28">
        <f t="shared" si="33"/>
        <v>217.5</v>
      </c>
      <c r="AI38" s="28">
        <f t="shared" si="34"/>
        <v>0</v>
      </c>
      <c r="AJ38" s="27">
        <f t="shared" si="35"/>
        <v>0</v>
      </c>
      <c r="AK38" s="27"/>
      <c r="AL38" s="27"/>
      <c r="AM38" s="27"/>
      <c r="AN38" s="28">
        <f t="shared" si="36"/>
        <v>0</v>
      </c>
      <c r="AO38" s="28">
        <f t="shared" si="37"/>
        <v>0</v>
      </c>
      <c r="AP38" s="28">
        <f t="shared" si="38"/>
        <v>0</v>
      </c>
      <c r="AQ38" s="27">
        <f t="shared" si="39"/>
        <v>290</v>
      </c>
      <c r="AR38" s="29">
        <f t="shared" si="40"/>
        <v>217.5</v>
      </c>
    </row>
    <row r="39" spans="1:44" ht="92.25" customHeight="1">
      <c r="A39" s="4">
        <v>34</v>
      </c>
      <c r="B39" s="48" t="s">
        <v>61</v>
      </c>
      <c r="C39" s="48"/>
      <c r="D39" s="21" t="s">
        <v>62</v>
      </c>
      <c r="E39" s="4"/>
      <c r="F39" s="4"/>
      <c r="G39" s="4"/>
      <c r="H39" s="20">
        <v>1000</v>
      </c>
      <c r="I39" s="21">
        <v>40</v>
      </c>
      <c r="J39" s="25">
        <f t="shared" si="20"/>
        <v>40</v>
      </c>
      <c r="L39" s="18">
        <f>I39</f>
        <v>40</v>
      </c>
      <c r="N39" s="26">
        <f t="shared" si="22"/>
        <v>0</v>
      </c>
      <c r="O39" s="27">
        <f t="shared" si="23"/>
        <v>0</v>
      </c>
      <c r="P39" s="27"/>
      <c r="Q39" s="27"/>
      <c r="R39" s="27"/>
      <c r="S39" s="28">
        <f t="shared" si="24"/>
        <v>0</v>
      </c>
      <c r="T39" s="28">
        <f t="shared" si="25"/>
        <v>0</v>
      </c>
      <c r="U39" s="28">
        <f t="shared" si="26"/>
        <v>0</v>
      </c>
      <c r="V39" s="27">
        <f t="shared" si="27"/>
        <v>0</v>
      </c>
      <c r="W39" s="27"/>
      <c r="X39" s="27"/>
      <c r="Y39" s="27"/>
      <c r="Z39" s="28">
        <f t="shared" si="28"/>
        <v>0</v>
      </c>
      <c r="AA39" s="28">
        <f t="shared" si="29"/>
        <v>0</v>
      </c>
      <c r="AB39" s="28">
        <f t="shared" si="30"/>
        <v>0</v>
      </c>
      <c r="AC39" s="27">
        <f t="shared" si="31"/>
        <v>40</v>
      </c>
      <c r="AD39" s="27"/>
      <c r="AE39" s="27">
        <v>40</v>
      </c>
      <c r="AF39" s="27"/>
      <c r="AG39" s="28">
        <f t="shared" si="32"/>
        <v>0</v>
      </c>
      <c r="AH39" s="28">
        <f t="shared" si="33"/>
        <v>40</v>
      </c>
      <c r="AI39" s="28">
        <f t="shared" si="34"/>
        <v>0</v>
      </c>
      <c r="AJ39" s="27">
        <f t="shared" si="35"/>
        <v>0</v>
      </c>
      <c r="AK39" s="27"/>
      <c r="AL39" s="27"/>
      <c r="AM39" s="27"/>
      <c r="AN39" s="28">
        <f t="shared" si="36"/>
        <v>0</v>
      </c>
      <c r="AO39" s="28">
        <f t="shared" si="37"/>
        <v>0</v>
      </c>
      <c r="AP39" s="28">
        <f t="shared" si="38"/>
        <v>0</v>
      </c>
      <c r="AQ39" s="27">
        <f t="shared" si="39"/>
        <v>40</v>
      </c>
      <c r="AR39" s="29">
        <f t="shared" si="40"/>
        <v>40</v>
      </c>
    </row>
    <row r="40" spans="1:44" ht="81" customHeight="1">
      <c r="A40" s="4">
        <v>35</v>
      </c>
      <c r="B40" s="44" t="s">
        <v>63</v>
      </c>
      <c r="C40" s="44"/>
      <c r="D40" s="32" t="s">
        <v>31</v>
      </c>
      <c r="E40" s="4"/>
      <c r="F40" s="4"/>
      <c r="G40" s="4"/>
      <c r="H40" s="20">
        <v>18000</v>
      </c>
      <c r="I40" s="21">
        <v>2</v>
      </c>
      <c r="J40" s="25">
        <f t="shared" si="20"/>
        <v>36</v>
      </c>
      <c r="L40" s="18">
        <v>2000</v>
      </c>
      <c r="N40" s="26">
        <f t="shared" si="22"/>
        <v>0</v>
      </c>
      <c r="O40" s="27">
        <f t="shared" si="23"/>
        <v>0</v>
      </c>
      <c r="P40" s="27"/>
      <c r="Q40" s="27"/>
      <c r="R40" s="27"/>
      <c r="S40" s="28">
        <f t="shared" si="24"/>
        <v>0</v>
      </c>
      <c r="T40" s="28">
        <f t="shared" si="25"/>
        <v>0</v>
      </c>
      <c r="U40" s="28">
        <f t="shared" si="26"/>
        <v>0</v>
      </c>
      <c r="V40" s="27">
        <f t="shared" si="27"/>
        <v>0</v>
      </c>
      <c r="W40" s="27"/>
      <c r="X40" s="27"/>
      <c r="Y40" s="27"/>
      <c r="Z40" s="28">
        <f t="shared" si="28"/>
        <v>0</v>
      </c>
      <c r="AA40" s="28">
        <f t="shared" si="29"/>
        <v>0</v>
      </c>
      <c r="AB40" s="28">
        <f t="shared" si="30"/>
        <v>0</v>
      </c>
      <c r="AC40" s="27">
        <f t="shared" si="31"/>
        <v>2</v>
      </c>
      <c r="AD40" s="27"/>
      <c r="AE40" s="27">
        <v>2</v>
      </c>
      <c r="AF40" s="27"/>
      <c r="AG40" s="28">
        <f t="shared" si="32"/>
        <v>0</v>
      </c>
      <c r="AH40" s="28">
        <f t="shared" si="33"/>
        <v>36</v>
      </c>
      <c r="AI40" s="28">
        <f t="shared" si="34"/>
        <v>0</v>
      </c>
      <c r="AJ40" s="27">
        <f t="shared" si="35"/>
        <v>0</v>
      </c>
      <c r="AK40" s="27"/>
      <c r="AL40" s="27"/>
      <c r="AM40" s="27"/>
      <c r="AN40" s="28">
        <f t="shared" si="36"/>
        <v>0</v>
      </c>
      <c r="AO40" s="28">
        <f t="shared" si="37"/>
        <v>0</v>
      </c>
      <c r="AP40" s="28">
        <f t="shared" si="38"/>
        <v>0</v>
      </c>
      <c r="AQ40" s="27">
        <f t="shared" si="39"/>
        <v>2</v>
      </c>
      <c r="AR40" s="29">
        <f t="shared" si="40"/>
        <v>36</v>
      </c>
    </row>
    <row r="41" spans="1:44" ht="129" customHeight="1">
      <c r="A41" s="4">
        <v>36</v>
      </c>
      <c r="B41" s="44" t="s">
        <v>64</v>
      </c>
      <c r="C41" s="44"/>
      <c r="D41" s="21" t="s">
        <v>31</v>
      </c>
      <c r="E41" s="4"/>
      <c r="F41" s="4"/>
      <c r="G41" s="4"/>
      <c r="H41" s="30">
        <v>76000</v>
      </c>
      <c r="I41" s="21">
        <v>3</v>
      </c>
      <c r="J41" s="25">
        <f t="shared" si="20"/>
        <v>228</v>
      </c>
      <c r="L41" s="18"/>
      <c r="N41" s="26">
        <f t="shared" si="22"/>
        <v>0</v>
      </c>
      <c r="O41" s="27">
        <f t="shared" si="23"/>
        <v>0</v>
      </c>
      <c r="P41" s="27"/>
      <c r="Q41" s="27"/>
      <c r="R41" s="27"/>
      <c r="S41" s="28">
        <f t="shared" si="24"/>
        <v>0</v>
      </c>
      <c r="T41" s="28">
        <f t="shared" si="25"/>
        <v>0</v>
      </c>
      <c r="U41" s="28">
        <f t="shared" si="26"/>
        <v>0</v>
      </c>
      <c r="V41" s="27">
        <f t="shared" si="27"/>
        <v>0</v>
      </c>
      <c r="W41" s="27"/>
      <c r="X41" s="27"/>
      <c r="Y41" s="27"/>
      <c r="Z41" s="28">
        <f t="shared" si="28"/>
        <v>0</v>
      </c>
      <c r="AA41" s="28">
        <f t="shared" si="29"/>
        <v>0</v>
      </c>
      <c r="AB41" s="28">
        <f t="shared" si="30"/>
        <v>0</v>
      </c>
      <c r="AC41" s="27">
        <f t="shared" si="31"/>
        <v>3</v>
      </c>
      <c r="AD41" s="27"/>
      <c r="AE41" s="27">
        <v>3</v>
      </c>
      <c r="AF41" s="27"/>
      <c r="AG41" s="28">
        <f t="shared" si="32"/>
        <v>0</v>
      </c>
      <c r="AH41" s="28">
        <f t="shared" si="33"/>
        <v>228</v>
      </c>
      <c r="AI41" s="28">
        <f t="shared" si="34"/>
        <v>0</v>
      </c>
      <c r="AJ41" s="27">
        <f t="shared" si="35"/>
        <v>0</v>
      </c>
      <c r="AK41" s="27"/>
      <c r="AL41" s="27"/>
      <c r="AM41" s="27"/>
      <c r="AN41" s="28">
        <f t="shared" si="36"/>
        <v>0</v>
      </c>
      <c r="AO41" s="28">
        <f t="shared" si="37"/>
        <v>0</v>
      </c>
      <c r="AP41" s="28">
        <f t="shared" si="38"/>
        <v>0</v>
      </c>
      <c r="AQ41" s="27">
        <f t="shared" si="39"/>
        <v>3</v>
      </c>
      <c r="AR41" s="29">
        <f t="shared" si="40"/>
        <v>228</v>
      </c>
    </row>
    <row r="42" spans="1:44" ht="33" customHeight="1">
      <c r="A42" s="4">
        <v>37</v>
      </c>
      <c r="B42" s="41" t="s">
        <v>65</v>
      </c>
      <c r="C42" s="41"/>
      <c r="D42" s="32" t="s">
        <v>31</v>
      </c>
      <c r="E42" s="4"/>
      <c r="F42" s="4"/>
      <c r="G42" s="4"/>
      <c r="H42" s="20">
        <v>16000</v>
      </c>
      <c r="I42" s="21">
        <v>1</v>
      </c>
      <c r="J42" s="25">
        <f t="shared" si="20"/>
        <v>16</v>
      </c>
      <c r="L42" s="18"/>
      <c r="N42" s="26"/>
      <c r="O42" s="27">
        <f t="shared" si="23"/>
        <v>0</v>
      </c>
      <c r="P42" s="27"/>
      <c r="Q42" s="27"/>
      <c r="R42" s="27"/>
      <c r="S42" s="28"/>
      <c r="T42" s="28">
        <f t="shared" si="25"/>
        <v>0</v>
      </c>
      <c r="U42" s="28">
        <f t="shared" si="26"/>
        <v>0</v>
      </c>
      <c r="V42" s="27">
        <f t="shared" si="27"/>
        <v>0</v>
      </c>
      <c r="W42" s="27"/>
      <c r="X42" s="27"/>
      <c r="Y42" s="27"/>
      <c r="Z42" s="28">
        <f t="shared" si="28"/>
        <v>0</v>
      </c>
      <c r="AA42" s="28">
        <f t="shared" si="29"/>
        <v>0</v>
      </c>
      <c r="AB42" s="28">
        <f t="shared" si="30"/>
        <v>0</v>
      </c>
      <c r="AC42" s="27">
        <f t="shared" si="31"/>
        <v>1</v>
      </c>
      <c r="AD42" s="27"/>
      <c r="AE42" s="27">
        <v>1</v>
      </c>
      <c r="AF42" s="27"/>
      <c r="AG42" s="28">
        <f t="shared" si="32"/>
        <v>0</v>
      </c>
      <c r="AH42" s="28">
        <f t="shared" si="33"/>
        <v>16</v>
      </c>
      <c r="AI42" s="28">
        <f t="shared" si="34"/>
        <v>0</v>
      </c>
      <c r="AJ42" s="27">
        <f t="shared" si="35"/>
        <v>0</v>
      </c>
      <c r="AK42" s="27"/>
      <c r="AL42" s="27"/>
      <c r="AM42" s="27"/>
      <c r="AN42" s="28">
        <f t="shared" si="36"/>
        <v>0</v>
      </c>
      <c r="AO42" s="28">
        <f t="shared" si="37"/>
        <v>0</v>
      </c>
      <c r="AP42" s="28">
        <f t="shared" si="38"/>
        <v>0</v>
      </c>
      <c r="AQ42" s="27">
        <f t="shared" si="39"/>
        <v>1</v>
      </c>
      <c r="AR42" s="29">
        <f t="shared" si="40"/>
        <v>16</v>
      </c>
    </row>
    <row r="43" spans="1:44" s="37" customFormat="1">
      <c r="A43" s="35"/>
      <c r="B43" s="42" t="s">
        <v>73</v>
      </c>
      <c r="C43" s="42"/>
      <c r="D43" s="35"/>
      <c r="E43" s="35"/>
      <c r="F43" s="35"/>
      <c r="G43" s="35"/>
      <c r="H43" s="35"/>
      <c r="I43" s="35">
        <f>SUM(I6:I42)</f>
        <v>1513</v>
      </c>
      <c r="J43" s="36">
        <f>SUM(J6:J42)</f>
        <v>3485</v>
      </c>
      <c r="K43" s="35">
        <f t="shared" ref="K43:AR43" si="62">SUM(K19:K42)</f>
        <v>0</v>
      </c>
      <c r="L43" s="35">
        <f t="shared" si="62"/>
        <v>2409</v>
      </c>
      <c r="M43" s="35">
        <f t="shared" si="62"/>
        <v>0</v>
      </c>
      <c r="N43" s="35">
        <f t="shared" si="62"/>
        <v>0</v>
      </c>
      <c r="O43" s="35">
        <f t="shared" si="62"/>
        <v>0</v>
      </c>
      <c r="P43" s="35">
        <f t="shared" si="62"/>
        <v>0</v>
      </c>
      <c r="Q43" s="35">
        <f t="shared" si="62"/>
        <v>0</v>
      </c>
      <c r="R43" s="35">
        <f t="shared" si="62"/>
        <v>0</v>
      </c>
      <c r="S43" s="35">
        <f t="shared" si="62"/>
        <v>0</v>
      </c>
      <c r="T43" s="35">
        <f t="shared" si="62"/>
        <v>0</v>
      </c>
      <c r="U43" s="35">
        <f t="shared" si="62"/>
        <v>0</v>
      </c>
      <c r="V43" s="35">
        <f t="shared" si="62"/>
        <v>0</v>
      </c>
      <c r="W43" s="35">
        <f t="shared" si="62"/>
        <v>0</v>
      </c>
      <c r="X43" s="35">
        <f t="shared" si="62"/>
        <v>0</v>
      </c>
      <c r="Y43" s="35">
        <f t="shared" si="62"/>
        <v>0</v>
      </c>
      <c r="Z43" s="35">
        <f t="shared" si="62"/>
        <v>0</v>
      </c>
      <c r="AA43" s="35">
        <f t="shared" si="62"/>
        <v>0</v>
      </c>
      <c r="AB43" s="35">
        <f t="shared" si="62"/>
        <v>0</v>
      </c>
      <c r="AC43" s="35">
        <f t="shared" si="62"/>
        <v>695</v>
      </c>
      <c r="AD43" s="35">
        <f t="shared" si="62"/>
        <v>0</v>
      </c>
      <c r="AE43" s="35">
        <f t="shared" si="62"/>
        <v>695</v>
      </c>
      <c r="AF43" s="35">
        <f t="shared" si="62"/>
        <v>0</v>
      </c>
      <c r="AG43" s="35">
        <f t="shared" si="62"/>
        <v>0</v>
      </c>
      <c r="AH43" s="35">
        <f t="shared" si="62"/>
        <v>2421.6999999999998</v>
      </c>
      <c r="AI43" s="35">
        <f t="shared" si="62"/>
        <v>0</v>
      </c>
      <c r="AJ43" s="35">
        <f t="shared" si="62"/>
        <v>0</v>
      </c>
      <c r="AK43" s="35">
        <f t="shared" si="62"/>
        <v>0</v>
      </c>
      <c r="AL43" s="35">
        <f t="shared" si="62"/>
        <v>0</v>
      </c>
      <c r="AM43" s="35">
        <f t="shared" si="62"/>
        <v>0</v>
      </c>
      <c r="AN43" s="35">
        <f t="shared" si="62"/>
        <v>0</v>
      </c>
      <c r="AO43" s="35">
        <f t="shared" si="62"/>
        <v>0</v>
      </c>
      <c r="AP43" s="35">
        <f t="shared" si="62"/>
        <v>0</v>
      </c>
      <c r="AQ43" s="35">
        <f t="shared" si="62"/>
        <v>695</v>
      </c>
      <c r="AR43" s="35">
        <f t="shared" si="62"/>
        <v>2421.6999999999998</v>
      </c>
    </row>
    <row r="47" spans="1:44" ht="18.75">
      <c r="A47" s="38"/>
      <c r="B47" s="39" t="s">
        <v>76</v>
      </c>
      <c r="C47" s="40" t="s">
        <v>77</v>
      </c>
    </row>
  </sheetData>
  <mergeCells count="59">
    <mergeCell ref="G3:G5"/>
    <mergeCell ref="B3:C5"/>
    <mergeCell ref="A3:A5"/>
    <mergeCell ref="D3:D5"/>
    <mergeCell ref="E3:F4"/>
    <mergeCell ref="H3:H5"/>
    <mergeCell ref="I3:J4"/>
    <mergeCell ref="K3:N4"/>
    <mergeCell ref="O3:U3"/>
    <mergeCell ref="V3:AB3"/>
    <mergeCell ref="AJ3:AP3"/>
    <mergeCell ref="AQ3:AR4"/>
    <mergeCell ref="O4:R4"/>
    <mergeCell ref="S4:U4"/>
    <mergeCell ref="V4:Y4"/>
    <mergeCell ref="Z4:AB4"/>
    <mergeCell ref="AC4:AF4"/>
    <mergeCell ref="AG4:AI4"/>
    <mergeCell ref="AJ4:AM4"/>
    <mergeCell ref="AN4:AP4"/>
    <mergeCell ref="AC3:AI3"/>
    <mergeCell ref="B12:C12"/>
    <mergeCell ref="B6:C6"/>
    <mergeCell ref="B7:C7"/>
    <mergeCell ref="B8:C8"/>
    <mergeCell ref="B9:C9"/>
    <mergeCell ref="B10:C10"/>
    <mergeCell ref="B11:C11"/>
    <mergeCell ref="B17:C17"/>
    <mergeCell ref="B18:C18"/>
    <mergeCell ref="B13:C13"/>
    <mergeCell ref="B14:C14"/>
    <mergeCell ref="B15:C15"/>
    <mergeCell ref="B16:C16"/>
    <mergeCell ref="B22:C22"/>
    <mergeCell ref="B19:C19"/>
    <mergeCell ref="B20:C20"/>
    <mergeCell ref="B21:C21"/>
    <mergeCell ref="B30:C30"/>
    <mergeCell ref="B25:C25"/>
    <mergeCell ref="B26:C26"/>
    <mergeCell ref="B27:C27"/>
    <mergeCell ref="B28:C28"/>
    <mergeCell ref="B29:C29"/>
    <mergeCell ref="B42:C42"/>
    <mergeCell ref="B43:C43"/>
    <mergeCell ref="B23:C23"/>
    <mergeCell ref="B24:C24"/>
    <mergeCell ref="B41:C41"/>
    <mergeCell ref="B31:C31"/>
    <mergeCell ref="B32:C32"/>
    <mergeCell ref="B33:C33"/>
    <mergeCell ref="B34:C34"/>
    <mergeCell ref="B35:C35"/>
    <mergeCell ref="B36:C36"/>
    <mergeCell ref="B37:C37"/>
    <mergeCell ref="B38:C38"/>
    <mergeCell ref="B39:C39"/>
    <mergeCell ref="B40:C40"/>
  </mergeCells>
  <pageMargins left="0.15748031496062992" right="0.19685039370078741" top="0.19685039370078741" bottom="0.19685039370078741" header="0.51181102362204722" footer="0.51181102362204722"/>
  <pageSetup paperSize="9" scale="5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нераз (7)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1</cp:lastModifiedBy>
  <cp:lastPrinted>2018-07-13T09:34:43Z</cp:lastPrinted>
  <dcterms:created xsi:type="dcterms:W3CDTF">2018-07-12T09:04:52Z</dcterms:created>
  <dcterms:modified xsi:type="dcterms:W3CDTF">2018-07-13T09:41:45Z</dcterms:modified>
</cp:coreProperties>
</file>