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480" yWindow="390" windowWidth="19875" windowHeight="7200"/>
  </bookViews>
  <sheets>
    <sheet name="прочие" sheetId="1" r:id="rId1"/>
  </sheets>
  <calcPr calcId="124519"/>
</workbook>
</file>

<file path=xl/calcChain.xml><?xml version="1.0" encoding="utf-8"?>
<calcChain xmlns="http://schemas.openxmlformats.org/spreadsheetml/2006/main">
  <c r="AC23" i="1"/>
  <c r="AB23"/>
  <c r="AA23"/>
  <c r="V23"/>
  <c r="U23"/>
  <c r="T23"/>
  <c r="O23"/>
  <c r="N23"/>
  <c r="M23"/>
  <c r="H23"/>
  <c r="G23"/>
  <c r="F23"/>
  <c r="AF22"/>
  <c r="AE22"/>
  <c r="AD22"/>
  <c r="Z22"/>
  <c r="Y22"/>
  <c r="X22"/>
  <c r="W22"/>
  <c r="S22"/>
  <c r="R22"/>
  <c r="Q22"/>
  <c r="P22"/>
  <c r="L22"/>
  <c r="K22"/>
  <c r="J22"/>
  <c r="I22"/>
  <c r="E22"/>
  <c r="AF21"/>
  <c r="AE21"/>
  <c r="AD21"/>
  <c r="Z21"/>
  <c r="Y21"/>
  <c r="X21"/>
  <c r="W21"/>
  <c r="S21"/>
  <c r="R21"/>
  <c r="Q21"/>
  <c r="P21"/>
  <c r="L21"/>
  <c r="K21"/>
  <c r="J21"/>
  <c r="I21"/>
  <c r="E21"/>
  <c r="AG21" s="1"/>
  <c r="AF20"/>
  <c r="AE20"/>
  <c r="AD20"/>
  <c r="Z20"/>
  <c r="Y20"/>
  <c r="X20"/>
  <c r="W20"/>
  <c r="S20"/>
  <c r="R20"/>
  <c r="Q20"/>
  <c r="P20"/>
  <c r="L20"/>
  <c r="K20"/>
  <c r="J20"/>
  <c r="I20"/>
  <c r="E20"/>
  <c r="AG20" s="1"/>
  <c r="AF19"/>
  <c r="AE19"/>
  <c r="AD19"/>
  <c r="Z19"/>
  <c r="Y19"/>
  <c r="X19"/>
  <c r="W19"/>
  <c r="S19"/>
  <c r="R19"/>
  <c r="Q19"/>
  <c r="P19"/>
  <c r="L19"/>
  <c r="K19"/>
  <c r="J19"/>
  <c r="I19"/>
  <c r="E19"/>
  <c r="AG19" s="1"/>
  <c r="AF18"/>
  <c r="AE18"/>
  <c r="AD18"/>
  <c r="Z18"/>
  <c r="Y18"/>
  <c r="X18"/>
  <c r="W18"/>
  <c r="S18"/>
  <c r="R18"/>
  <c r="Q18"/>
  <c r="P18"/>
  <c r="L18"/>
  <c r="K18"/>
  <c r="J18"/>
  <c r="I18"/>
  <c r="E18"/>
  <c r="AG18" s="1"/>
  <c r="AF17"/>
  <c r="AE17"/>
  <c r="AD17"/>
  <c r="Z17"/>
  <c r="Y17"/>
  <c r="X17"/>
  <c r="W17"/>
  <c r="S17"/>
  <c r="R17"/>
  <c r="Q17"/>
  <c r="P17"/>
  <c r="L17"/>
  <c r="K17"/>
  <c r="J17"/>
  <c r="I17"/>
  <c r="E17"/>
  <c r="AG17" s="1"/>
  <c r="AF16"/>
  <c r="AE16"/>
  <c r="AD16"/>
  <c r="Z16"/>
  <c r="Y16"/>
  <c r="X16"/>
  <c r="W16"/>
  <c r="S16"/>
  <c r="R16"/>
  <c r="Q16"/>
  <c r="P16"/>
  <c r="L16"/>
  <c r="K16"/>
  <c r="J16"/>
  <c r="I16"/>
  <c r="E16"/>
  <c r="AG16" s="1"/>
  <c r="AF15"/>
  <c r="AE15"/>
  <c r="AD15"/>
  <c r="Z15"/>
  <c r="Y15"/>
  <c r="X15"/>
  <c r="W15"/>
  <c r="S15"/>
  <c r="R15"/>
  <c r="Q15"/>
  <c r="P15"/>
  <c r="L15"/>
  <c r="K15"/>
  <c r="J15"/>
  <c r="I15"/>
  <c r="E15"/>
  <c r="AG15" s="1"/>
  <c r="AF14"/>
  <c r="AE14"/>
  <c r="AD14"/>
  <c r="Z14"/>
  <c r="Y14"/>
  <c r="X14"/>
  <c r="W14"/>
  <c r="S14"/>
  <c r="R14"/>
  <c r="Q14"/>
  <c r="P14"/>
  <c r="L14"/>
  <c r="K14"/>
  <c r="J14"/>
  <c r="I14"/>
  <c r="E14"/>
  <c r="AG14" s="1"/>
  <c r="AF13"/>
  <c r="AE13"/>
  <c r="AD13"/>
  <c r="Z13"/>
  <c r="Y13"/>
  <c r="X13"/>
  <c r="W13"/>
  <c r="S13"/>
  <c r="R13"/>
  <c r="Q13"/>
  <c r="P13"/>
  <c r="L13"/>
  <c r="K13"/>
  <c r="J13"/>
  <c r="I13"/>
  <c r="E13"/>
  <c r="AG13" s="1"/>
  <c r="AF12"/>
  <c r="AE12"/>
  <c r="AD12"/>
  <c r="Z12"/>
  <c r="Y12"/>
  <c r="X12"/>
  <c r="W12"/>
  <c r="S12"/>
  <c r="R12"/>
  <c r="Q12"/>
  <c r="P12"/>
  <c r="L12"/>
  <c r="K12"/>
  <c r="J12"/>
  <c r="I12"/>
  <c r="E12"/>
  <c r="AG12" s="1"/>
  <c r="AF11"/>
  <c r="AE11"/>
  <c r="AD11"/>
  <c r="Z11"/>
  <c r="Y11"/>
  <c r="X11"/>
  <c r="W11"/>
  <c r="S11"/>
  <c r="R11"/>
  <c r="Q11"/>
  <c r="P11"/>
  <c r="L11"/>
  <c r="K11"/>
  <c r="J11"/>
  <c r="I11"/>
  <c r="E11"/>
  <c r="AG11" s="1"/>
  <c r="AF10"/>
  <c r="AE10"/>
  <c r="AD10"/>
  <c r="Z10"/>
  <c r="Y10"/>
  <c r="X10"/>
  <c r="W10"/>
  <c r="S10"/>
  <c r="R10"/>
  <c r="Q10"/>
  <c r="P10"/>
  <c r="L10"/>
  <c r="K10"/>
  <c r="J10"/>
  <c r="I10"/>
  <c r="E10"/>
  <c r="AF9"/>
  <c r="AE9"/>
  <c r="AD9"/>
  <c r="Z9"/>
  <c r="Y9"/>
  <c r="X9"/>
  <c r="W9"/>
  <c r="S9"/>
  <c r="R9"/>
  <c r="Q9"/>
  <c r="P9"/>
  <c r="L9"/>
  <c r="K9"/>
  <c r="J9"/>
  <c r="I9"/>
  <c r="E9"/>
  <c r="AF8"/>
  <c r="AE8"/>
  <c r="AD8"/>
  <c r="Z8"/>
  <c r="Y8"/>
  <c r="X8"/>
  <c r="W8"/>
  <c r="S8"/>
  <c r="R8"/>
  <c r="Q8"/>
  <c r="P8"/>
  <c r="L8"/>
  <c r="K8"/>
  <c r="J8"/>
  <c r="I8"/>
  <c r="E8"/>
  <c r="AG8" s="1"/>
  <c r="AF7"/>
  <c r="AE7"/>
  <c r="AD7"/>
  <c r="Z7"/>
  <c r="Y7"/>
  <c r="X7"/>
  <c r="W7"/>
  <c r="S7"/>
  <c r="R7"/>
  <c r="Q7"/>
  <c r="P7"/>
  <c r="L7"/>
  <c r="K7"/>
  <c r="J7"/>
  <c r="I7"/>
  <c r="E7"/>
  <c r="AF6"/>
  <c r="AE6"/>
  <c r="AD6"/>
  <c r="Z6"/>
  <c r="Y6"/>
  <c r="X6"/>
  <c r="W6"/>
  <c r="S6"/>
  <c r="R6"/>
  <c r="Q6"/>
  <c r="P6"/>
  <c r="L6"/>
  <c r="K6"/>
  <c r="J6"/>
  <c r="I6"/>
  <c r="E6"/>
  <c r="AG22" l="1"/>
  <c r="AG7"/>
  <c r="AG10"/>
  <c r="AG9"/>
  <c r="AH20"/>
  <c r="AG6"/>
  <c r="AH6"/>
  <c r="AH10"/>
  <c r="Z23"/>
  <c r="E23"/>
  <c r="L23"/>
  <c r="S23"/>
  <c r="AH8"/>
  <c r="AH12"/>
  <c r="AH14"/>
  <c r="AH19"/>
  <c r="J23"/>
  <c r="Q23"/>
  <c r="X23"/>
  <c r="AE23"/>
  <c r="AH11"/>
  <c r="AH17"/>
  <c r="AH21"/>
  <c r="AH22"/>
  <c r="AH7"/>
  <c r="AH9"/>
  <c r="AH13"/>
  <c r="AH15"/>
  <c r="AH16"/>
  <c r="AH18"/>
  <c r="I23"/>
  <c r="K23"/>
  <c r="P23"/>
  <c r="R23"/>
  <c r="W23"/>
  <c r="Y23"/>
  <c r="AD23"/>
  <c r="AF23"/>
  <c r="AH23" l="1"/>
  <c r="AG23"/>
</calcChain>
</file>

<file path=xl/sharedStrings.xml><?xml version="1.0" encoding="utf-8"?>
<sst xmlns="http://schemas.openxmlformats.org/spreadsheetml/2006/main" count="86" uniqueCount="50">
  <si>
    <t>ед. изм.</t>
  </si>
  <si>
    <t>цена</t>
  </si>
  <si>
    <t>1-й квартал</t>
  </si>
  <si>
    <t>2-ой квартал</t>
  </si>
  <si>
    <t>3-й квартал</t>
  </si>
  <si>
    <t>4-й квартал</t>
  </si>
  <si>
    <t>Всего сумма (тыс.тенге)</t>
  </si>
  <si>
    <t>кол-во</t>
  </si>
  <si>
    <t>сумма  (тыс.тенге)</t>
  </si>
  <si>
    <t>сумма</t>
  </si>
  <si>
    <t>всего</t>
  </si>
  <si>
    <t>I</t>
  </si>
  <si>
    <t>II</t>
  </si>
  <si>
    <t>III</t>
  </si>
  <si>
    <t>IV</t>
  </si>
  <si>
    <t>V</t>
  </si>
  <si>
    <t>VI</t>
  </si>
  <si>
    <t>VII</t>
  </si>
  <si>
    <t>VIII</t>
  </si>
  <si>
    <t>IX</t>
  </si>
  <si>
    <t xml:space="preserve">Всего </t>
  </si>
  <si>
    <t>X</t>
  </si>
  <si>
    <t>XI</t>
  </si>
  <si>
    <t>XII</t>
  </si>
  <si>
    <t>шт</t>
  </si>
  <si>
    <t>дренаж.система к портативному ваккуму</t>
  </si>
  <si>
    <t>Кассеты для зарядки инструментов GIA</t>
  </si>
  <si>
    <t>Кассеты к инструм.хир.сшив. ТА</t>
  </si>
  <si>
    <t>катетер аспирационный</t>
  </si>
  <si>
    <t xml:space="preserve">лампа бактерицидная F-30 T-8 </t>
  </si>
  <si>
    <t>лоток полимерный 17*14 см c крышкой</t>
  </si>
  <si>
    <t xml:space="preserve">Нити полигликоидные плетеные дл 0,75м мр 2(3/0) с иглами атравматическими стерильные (RH 25) </t>
  </si>
  <si>
    <t xml:space="preserve">Нити полигликоидные плетеные дл 0,75м мр 3(2/0) с иглами атравматическими стерильные (RH 30) </t>
  </si>
  <si>
    <t xml:space="preserve">Нити полигликоидные плетеные дл 0,75м мр 4(1) с иглами атравматическими стерильные (RH 40) </t>
  </si>
  <si>
    <t xml:space="preserve">Нити полигликоидные плетеные дл 0,75м мр 5(2) с иглами атравматическими стерильные (RH 45) </t>
  </si>
  <si>
    <t>плеврофикс №2 пункц.игла 1,8*80 мм</t>
  </si>
  <si>
    <t>полотенце подвесн.однораз.</t>
  </si>
  <si>
    <t>спиртовая салфетка 65*60мм</t>
  </si>
  <si>
    <t xml:space="preserve">система для вливавания инфузионных растворов </t>
  </si>
  <si>
    <t>упак</t>
  </si>
  <si>
    <t>Шприц одноразовый, саморазрушающийся объем 5,0 мл</t>
  </si>
  <si>
    <t>Шприц одноразовый, саморазрушающийся объем 10,0 мл</t>
  </si>
  <si>
    <t xml:space="preserve">Шприц Жане инькционный 150 мл </t>
  </si>
  <si>
    <t>Итого медизделия</t>
  </si>
  <si>
    <t>№ лота</t>
  </si>
  <si>
    <t>Наименование</t>
  </si>
  <si>
    <t>Приложение 1</t>
  </si>
  <si>
    <t>Главный врач</t>
  </si>
  <si>
    <t>Бижанов К.Б.</t>
  </si>
  <si>
    <t>График поставки</t>
  </si>
</sst>
</file>

<file path=xl/styles.xml><?xml version="1.0" encoding="utf-8"?>
<styleSheet xmlns="http://schemas.openxmlformats.org/spreadsheetml/2006/main">
  <numFmts count="16">
    <numFmt numFmtId="43" formatCode="_-* #,##0.00_р_._-;\-* #,##0.00_р_._-;_-* &quot;-&quot;??_р_._-;_-@_-"/>
    <numFmt numFmtId="164" formatCode="#,##0.0"/>
    <numFmt numFmtId="165" formatCode="0.000"/>
    <numFmt numFmtId="166" formatCode="_-* ###,0&quot;.&quot;00&quot;$&quot;_-;\-* ###,0&quot;.&quot;00&quot;$&quot;_-;_-* &quot;-&quot;??&quot;$&quot;_-;_-@_-"/>
    <numFmt numFmtId="167" formatCode="_(* ##,#0&quot;.&quot;0_);_(* \(###,0&quot;.&quot;00\);_(* &quot;-&quot;??_);_(@_)"/>
    <numFmt numFmtId="168" formatCode="General_)"/>
    <numFmt numFmtId="169" formatCode="0&quot;.&quot;000"/>
    <numFmt numFmtId="170" formatCode="&quot;fl&quot;#,##0_);\(&quot;fl&quot;#,##0\)"/>
    <numFmt numFmtId="171" formatCode="&quot;fl&quot;#,##0_);[Red]\(&quot;fl&quot;#,##0\)"/>
    <numFmt numFmtId="172" formatCode="&quot;fl&quot;###,0&quot;.&quot;00_);\(&quot;fl&quot;###,0&quot;.&quot;00\)"/>
    <numFmt numFmtId="173" formatCode="_-* #,##0_?_._-;\-* #,##0_?_._-;_-* &quot;-&quot;_?_._-;_-@_-"/>
    <numFmt numFmtId="174" formatCode="_-* ###,0&quot;.&quot;00_?_._-;\-* ###,0&quot;.&quot;00_?_._-;_-* &quot;-&quot;??_?_._-;_-@_-"/>
    <numFmt numFmtId="175" formatCode="&quot;fl&quot;###,0&quot;.&quot;00_);[Red]\(&quot;fl&quot;###,0&quot;.&quot;00\)"/>
    <numFmt numFmtId="176" formatCode="_(&quot;fl&quot;* #,##0_);_(&quot;fl&quot;* \(#,##0\);_(&quot;fl&quot;* &quot;-&quot;_);_(@_)"/>
    <numFmt numFmtId="177" formatCode="#,##0&quot;.&quot;;[Red]\-#,##0&quot;.&quot;"/>
    <numFmt numFmtId="178" formatCode="#,##0.00&quot;.&quot;;[Red]\-#,##0.00&quot;.&quot;"/>
  </numFmts>
  <fonts count="25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"/>
      <family val="1"/>
    </font>
    <font>
      <sz val="14"/>
      <name val="Times New Roman"/>
      <family val="1"/>
      <charset val="204"/>
    </font>
    <font>
      <sz val="8"/>
      <name val="Arial"/>
      <family val="2"/>
    </font>
    <font>
      <sz val="14"/>
      <color indexed="8"/>
      <name val="Times New Roman"/>
      <family val="1"/>
      <charset val="204"/>
    </font>
    <font>
      <sz val="10"/>
      <name val="Arial"/>
      <family val="2"/>
      <charset val="204"/>
    </font>
    <font>
      <sz val="10"/>
      <name val="Helv"/>
      <charset val="204"/>
    </font>
    <font>
      <sz val="10"/>
      <name val="Helv"/>
    </font>
    <font>
      <sz val="9"/>
      <name val="Times New Roman"/>
      <family val="1"/>
    </font>
    <font>
      <sz val="10"/>
      <name val="Arial"/>
      <family val="2"/>
    </font>
    <font>
      <sz val="10"/>
      <color indexed="8"/>
      <name val="Arial"/>
      <family val="2"/>
    </font>
    <font>
      <sz val="10"/>
      <name val="MS Sans Serif"/>
      <family val="2"/>
      <charset val="204"/>
    </font>
    <font>
      <b/>
      <sz val="12"/>
      <name val="Arial"/>
      <family val="2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b/>
      <i/>
      <sz val="10"/>
      <name val="Arial"/>
      <family val="2"/>
      <charset val="204"/>
    </font>
    <font>
      <sz val="11"/>
      <color indexed="8"/>
      <name val="Calibri"/>
      <family val="2"/>
      <scheme val="minor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02">
    <xf numFmtId="0" fontId="0" fillId="0" borderId="0"/>
    <xf numFmtId="0" fontId="3" fillId="0" borderId="0"/>
    <xf numFmtId="0" fontId="2" fillId="0" borderId="0"/>
    <xf numFmtId="0" fontId="5" fillId="0" borderId="0"/>
    <xf numFmtId="0" fontId="7" fillId="0" borderId="0"/>
    <xf numFmtId="0" fontId="7" fillId="0" borderId="0"/>
    <xf numFmtId="0" fontId="2" fillId="0" borderId="0">
      <alignment horizont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" fillId="0" borderId="0">
      <alignment horizontal="center"/>
    </xf>
    <xf numFmtId="0" fontId="8" fillId="0" borderId="0"/>
    <xf numFmtId="0" fontId="8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2" fillId="0" borderId="0">
      <alignment horizontal="center"/>
    </xf>
    <xf numFmtId="0" fontId="2" fillId="0" borderId="0">
      <alignment horizontal="center"/>
    </xf>
    <xf numFmtId="0" fontId="7" fillId="0" borderId="0"/>
    <xf numFmtId="0" fontId="2" fillId="0" borderId="0">
      <alignment horizontal="center"/>
    </xf>
    <xf numFmtId="0" fontId="2" fillId="0" borderId="0">
      <alignment horizontal="center"/>
    </xf>
    <xf numFmtId="0" fontId="2" fillId="0" borderId="0">
      <alignment horizontal="center"/>
    </xf>
    <xf numFmtId="0" fontId="7" fillId="0" borderId="0"/>
    <xf numFmtId="0" fontId="7" fillId="0" borderId="0"/>
    <xf numFmtId="0" fontId="2" fillId="0" borderId="0">
      <alignment horizontal="center"/>
    </xf>
    <xf numFmtId="0" fontId="9" fillId="0" borderId="0"/>
    <xf numFmtId="0" fontId="7" fillId="0" borderId="0"/>
    <xf numFmtId="0" fontId="8" fillId="0" borderId="0"/>
    <xf numFmtId="0" fontId="7" fillId="0" borderId="0"/>
    <xf numFmtId="166" fontId="7" fillId="0" borderId="0" applyFont="0" applyFill="0" applyBorder="0" applyAlignment="0" applyProtection="0"/>
    <xf numFmtId="167" fontId="10" fillId="0" borderId="0" applyFill="0" applyBorder="0" applyAlignment="0"/>
    <xf numFmtId="168" fontId="10" fillId="0" borderId="0" applyFill="0" applyBorder="0" applyAlignment="0"/>
    <xf numFmtId="169" fontId="10" fillId="0" borderId="0" applyFill="0" applyBorder="0" applyAlignment="0"/>
    <xf numFmtId="170" fontId="10" fillId="0" borderId="0" applyFill="0" applyBorder="0" applyAlignment="0"/>
    <xf numFmtId="171" fontId="10" fillId="0" borderId="0" applyFill="0" applyBorder="0" applyAlignment="0"/>
    <xf numFmtId="167" fontId="10" fillId="0" borderId="0" applyFill="0" applyBorder="0" applyAlignment="0"/>
    <xf numFmtId="172" fontId="10" fillId="0" borderId="0" applyFill="0" applyBorder="0" applyAlignment="0"/>
    <xf numFmtId="168" fontId="10" fillId="0" borderId="0" applyFill="0" applyBorder="0" applyAlignment="0"/>
    <xf numFmtId="0" fontId="11" fillId="0" borderId="0" applyFont="0" applyFill="0" applyBorder="0" applyAlignment="0" applyProtection="0"/>
    <xf numFmtId="167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11" fillId="0" borderId="0" applyFont="0" applyFill="0" applyBorder="0" applyAlignment="0" applyProtection="0"/>
    <xf numFmtId="168" fontId="10" fillId="0" borderId="0" applyFont="0" applyFill="0" applyBorder="0" applyAlignment="0" applyProtection="0"/>
    <xf numFmtId="172" fontId="10" fillId="0" borderId="0" applyFont="0" applyFill="0" applyBorder="0" applyAlignment="0" applyProtection="0"/>
    <xf numFmtId="14" fontId="12" fillId="0" borderId="0" applyFill="0" applyBorder="0" applyAlignment="0"/>
    <xf numFmtId="38" fontId="13" fillId="0" borderId="4">
      <alignment vertical="center"/>
    </xf>
    <xf numFmtId="167" fontId="10" fillId="0" borderId="0" applyFill="0" applyBorder="0" applyAlignment="0"/>
    <xf numFmtId="168" fontId="10" fillId="0" borderId="0" applyFill="0" applyBorder="0" applyAlignment="0"/>
    <xf numFmtId="167" fontId="10" fillId="0" borderId="0" applyFill="0" applyBorder="0" applyAlignment="0"/>
    <xf numFmtId="172" fontId="10" fillId="0" borderId="0" applyFill="0" applyBorder="0" applyAlignment="0"/>
    <xf numFmtId="168" fontId="10" fillId="0" borderId="0" applyFill="0" applyBorder="0" applyAlignment="0"/>
    <xf numFmtId="0" fontId="7" fillId="0" borderId="0"/>
    <xf numFmtId="0" fontId="14" fillId="0" borderId="5" applyNumberFormat="0" applyAlignment="0" applyProtection="0">
      <alignment horizontal="left" vertical="center"/>
    </xf>
    <xf numFmtId="0" fontId="14" fillId="0" borderId="2">
      <alignment horizontal="left" vertical="center"/>
    </xf>
    <xf numFmtId="0" fontId="15" fillId="0" borderId="0"/>
    <xf numFmtId="0" fontId="16" fillId="0" borderId="0"/>
    <xf numFmtId="0" fontId="17" fillId="0" borderId="0"/>
    <xf numFmtId="0" fontId="18" fillId="0" borderId="0"/>
    <xf numFmtId="0" fontId="19" fillId="0" borderId="0"/>
    <xf numFmtId="0" fontId="20" fillId="0" borderId="0"/>
    <xf numFmtId="0" fontId="7" fillId="0" borderId="0">
      <alignment horizontal="center"/>
    </xf>
    <xf numFmtId="0" fontId="21" fillId="0" borderId="0" applyNumberFormat="0" applyFill="0" applyBorder="0" applyAlignment="0" applyProtection="0">
      <alignment vertical="top"/>
      <protection locked="0"/>
    </xf>
    <xf numFmtId="0" fontId="2" fillId="0" borderId="0"/>
    <xf numFmtId="167" fontId="10" fillId="0" borderId="0" applyFill="0" applyBorder="0" applyAlignment="0"/>
    <xf numFmtId="168" fontId="10" fillId="0" borderId="0" applyFill="0" applyBorder="0" applyAlignment="0"/>
    <xf numFmtId="167" fontId="10" fillId="0" borderId="0" applyFill="0" applyBorder="0" applyAlignment="0"/>
    <xf numFmtId="172" fontId="10" fillId="0" borderId="0" applyFill="0" applyBorder="0" applyAlignment="0"/>
    <xf numFmtId="168" fontId="10" fillId="0" borderId="0" applyFill="0" applyBorder="0" applyAlignment="0"/>
    <xf numFmtId="0" fontId="7" fillId="0" borderId="0">
      <alignment horizontal="center"/>
    </xf>
    <xf numFmtId="0" fontId="7" fillId="0" borderId="0"/>
    <xf numFmtId="0" fontId="9" fillId="0" borderId="0"/>
    <xf numFmtId="0" fontId="7" fillId="0" borderId="0"/>
    <xf numFmtId="173" fontId="7" fillId="0" borderId="0" applyFont="0" applyFill="0" applyBorder="0" applyAlignment="0" applyProtection="0"/>
    <xf numFmtId="174" fontId="7" fillId="0" borderId="0" applyFont="0" applyFill="0" applyBorder="0" applyAlignment="0" applyProtection="0"/>
    <xf numFmtId="0" fontId="7" fillId="0" borderId="0"/>
    <xf numFmtId="0" fontId="22" fillId="0" borderId="0"/>
    <xf numFmtId="171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175" fontId="10" fillId="0" borderId="0" applyFont="0" applyFill="0" applyBorder="0" applyAlignment="0" applyProtection="0"/>
    <xf numFmtId="167" fontId="10" fillId="0" borderId="0" applyFill="0" applyBorder="0" applyAlignment="0"/>
    <xf numFmtId="168" fontId="10" fillId="0" borderId="0" applyFill="0" applyBorder="0" applyAlignment="0"/>
    <xf numFmtId="167" fontId="10" fillId="0" borderId="0" applyFill="0" applyBorder="0" applyAlignment="0"/>
    <xf numFmtId="172" fontId="10" fillId="0" borderId="0" applyFill="0" applyBorder="0" applyAlignment="0"/>
    <xf numFmtId="168" fontId="10" fillId="0" borderId="0" applyFill="0" applyBorder="0" applyAlignment="0"/>
    <xf numFmtId="0" fontId="7" fillId="0" borderId="0"/>
    <xf numFmtId="49" fontId="12" fillId="0" borderId="0" applyFill="0" applyBorder="0" applyAlignment="0"/>
    <xf numFmtId="175" fontId="10" fillId="0" borderId="0" applyFill="0" applyBorder="0" applyAlignment="0"/>
    <xf numFmtId="176" fontId="10" fillId="0" borderId="0" applyFill="0" applyBorder="0" applyAlignment="0"/>
    <xf numFmtId="0" fontId="7" fillId="0" borderId="0"/>
    <xf numFmtId="0" fontId="7" fillId="0" borderId="0">
      <alignment horizontal="center" textRotation="90"/>
    </xf>
    <xf numFmtId="0" fontId="23" fillId="0" borderId="0"/>
    <xf numFmtId="0" fontId="2" fillId="0" borderId="0"/>
    <xf numFmtId="0" fontId="1" fillId="0" borderId="0"/>
    <xf numFmtId="0" fontId="7" fillId="0" borderId="0"/>
    <xf numFmtId="177" fontId="2" fillId="0" borderId="0" applyFont="0" applyFill="0" applyBorder="0" applyAlignment="0" applyProtection="0"/>
    <xf numFmtId="178" fontId="2" fillId="0" borderId="0" applyFont="0" applyFill="0" applyBorder="0" applyAlignment="0" applyProtection="0"/>
  </cellStyleXfs>
  <cellXfs count="25">
    <xf numFmtId="0" fontId="0" fillId="0" borderId="0" xfId="0"/>
    <xf numFmtId="0" fontId="6" fillId="0" borderId="1" xfId="2" applyFont="1" applyFill="1" applyBorder="1" applyAlignment="1">
      <alignment horizontal="center" vertical="center"/>
    </xf>
    <xf numFmtId="0" fontId="4" fillId="0" borderId="1" xfId="1" applyFont="1" applyFill="1" applyBorder="1" applyAlignment="1">
      <alignment vertical="center" wrapText="1"/>
    </xf>
    <xf numFmtId="0" fontId="4" fillId="0" borderId="1" xfId="3" applyNumberFormat="1" applyFont="1" applyFill="1" applyBorder="1" applyAlignment="1">
      <alignment vertical="center" wrapText="1"/>
    </xf>
    <xf numFmtId="0" fontId="6" fillId="0" borderId="1" xfId="2" applyFont="1" applyFill="1" applyBorder="1" applyAlignment="1">
      <alignment vertical="center" wrapText="1"/>
    </xf>
    <xf numFmtId="0" fontId="4" fillId="0" borderId="1" xfId="2" applyFont="1" applyFill="1" applyBorder="1" applyAlignment="1">
      <alignment vertical="center" wrapText="1"/>
    </xf>
    <xf numFmtId="0" fontId="4" fillId="0" borderId="1" xfId="1" applyFont="1" applyFill="1" applyBorder="1" applyAlignment="1">
      <alignment horizontal="center" wrapText="1"/>
    </xf>
    <xf numFmtId="164" fontId="4" fillId="0" borderId="1" xfId="1" applyNumberFormat="1" applyFont="1" applyFill="1" applyBorder="1" applyAlignment="1">
      <alignment horizontal="center" wrapText="1"/>
    </xf>
    <xf numFmtId="3" fontId="4" fillId="0" borderId="1" xfId="1" applyNumberFormat="1" applyFont="1" applyFill="1" applyBorder="1" applyAlignment="1">
      <alignment horizontal="center" wrapText="1"/>
    </xf>
    <xf numFmtId="4" fontId="4" fillId="0" borderId="1" xfId="1" applyNumberFormat="1" applyFont="1" applyFill="1" applyBorder="1" applyAlignment="1">
      <alignment horizontal="center" vertical="center" wrapText="1"/>
    </xf>
    <xf numFmtId="4" fontId="4" fillId="0" borderId="1" xfId="1" applyNumberFormat="1" applyFont="1" applyFill="1" applyBorder="1" applyAlignment="1">
      <alignment horizontal="center" wrapText="1"/>
    </xf>
    <xf numFmtId="0" fontId="4" fillId="0" borderId="0" xfId="0" applyFont="1" applyFill="1"/>
    <xf numFmtId="0" fontId="4" fillId="0" borderId="1" xfId="0" applyFont="1" applyFill="1" applyBorder="1"/>
    <xf numFmtId="0" fontId="4" fillId="0" borderId="1" xfId="0" applyFont="1" applyFill="1" applyBorder="1" applyAlignment="1">
      <alignment wrapText="1"/>
    </xf>
    <xf numFmtId="165" fontId="4" fillId="0" borderId="1" xfId="0" applyNumberFormat="1" applyFont="1" applyFill="1" applyBorder="1" applyAlignment="1">
      <alignment wrapText="1"/>
    </xf>
    <xf numFmtId="0" fontId="4" fillId="0" borderId="3" xfId="0" applyFont="1" applyFill="1" applyBorder="1" applyAlignment="1"/>
    <xf numFmtId="0" fontId="4" fillId="0" borderId="6" xfId="0" applyFont="1" applyFill="1" applyBorder="1"/>
    <xf numFmtId="0" fontId="24" fillId="0" borderId="0" xfId="0" applyFont="1" applyFill="1"/>
    <xf numFmtId="0" fontId="24" fillId="0" borderId="0" xfId="0" applyFont="1" applyFill="1" applyAlignment="1">
      <alignment horizontal="right"/>
    </xf>
    <xf numFmtId="0" fontId="24" fillId="0" borderId="1" xfId="0" applyFont="1" applyFill="1" applyBorder="1" applyAlignment="1">
      <alignment horizontal="center" vertical="center" wrapText="1"/>
    </xf>
    <xf numFmtId="43" fontId="24" fillId="0" borderId="1" xfId="0" applyNumberFormat="1" applyFont="1" applyFill="1" applyBorder="1" applyAlignment="1">
      <alignment horizontal="center" vertical="center" wrapText="1"/>
    </xf>
    <xf numFmtId="0" fontId="24" fillId="0" borderId="1" xfId="0" applyFont="1" applyFill="1" applyBorder="1" applyAlignment="1">
      <alignment horizontal="center" vertical="center"/>
    </xf>
    <xf numFmtId="0" fontId="24" fillId="0" borderId="1" xfId="0" applyFont="1" applyFill="1" applyBorder="1" applyAlignment="1">
      <alignment vertical="center"/>
    </xf>
    <xf numFmtId="0" fontId="24" fillId="0" borderId="1" xfId="0" applyFont="1" applyFill="1" applyBorder="1" applyAlignment="1">
      <alignment horizontal="center" vertical="center"/>
    </xf>
    <xf numFmtId="0" fontId="24" fillId="0" borderId="1" xfId="0" applyFont="1" applyFill="1" applyBorder="1" applyAlignment="1">
      <alignment horizontal="center" vertical="center" wrapText="1"/>
    </xf>
  </cellXfs>
  <cellStyles count="102">
    <cellStyle name="_007 рай.цент ПФЗОЖ 2008 нор" xfId="4"/>
    <cellStyle name="_007 рай.цент ПФЗОЖ 2008 норм" xfId="5"/>
    <cellStyle name="_040 повыш" xfId="6"/>
    <cellStyle name="_040 повыш 07" xfId="7"/>
    <cellStyle name="_1 гор.бол 2008-2010" xfId="8"/>
    <cellStyle name="_ГОБМП-2. Формы Минэкономики" xfId="9"/>
    <cellStyle name="_гор.пол в 19 мкр 2010" xfId="10"/>
    <cellStyle name="_доуком 2008" xfId="11"/>
    <cellStyle name="_доукомп ПМСП и узкие" xfId="12"/>
    <cellStyle name="_жум.туб 2008-2010" xfId="13"/>
    <cellStyle name="_зарплаты 2008-018 МИАЦ 011" xfId="14"/>
    <cellStyle name="_кап ремонт 2007" xfId="15"/>
    <cellStyle name="_кап.рем 2004-2007 СКО" xfId="16"/>
    <cellStyle name="_мат.тех оснащ 2007" xfId="17"/>
    <cellStyle name="_мат.тех оснащ 2007 урезанный" xfId="18"/>
    <cellStyle name="_МЗ РК НПА" xfId="19"/>
    <cellStyle name="_обл.туб 2008-2010" xfId="20"/>
    <cellStyle name="_полик Аккайын 2010" xfId="21"/>
    <cellStyle name="_Приложения для ОДЗ1" xfId="22"/>
    <cellStyle name="_Приложения для ОДЗ1 привезла" xfId="23"/>
    <cellStyle name="_проект 2006 шаблон" xfId="24"/>
    <cellStyle name="_свод РБ 2008-2010" xfId="25"/>
    <cellStyle name="_свод РБ 2008-2010 СКО ЦЕЛ ТРАНС" xfId="26"/>
    <cellStyle name="_согласов" xfId="27"/>
    <cellStyle name="_среднесрочн 21.09.05г. инвест" xfId="28"/>
    <cellStyle name="_стац ЦРБ Акжар 2008" xfId="29"/>
    <cellStyle name="_строит 269-019-011" xfId="30"/>
    <cellStyle name="_ТРАНСФ ДЛЯ   Л Н" xfId="31"/>
    <cellStyle name="_туб Муср 2010" xfId="32"/>
    <cellStyle name="_формы по среднесроч плану" xfId="33"/>
    <cellStyle name="_центр крови 2010" xfId="34"/>
    <cellStyle name="Aaia?iue_laroux" xfId="35"/>
    <cellStyle name="Calc Currency (0)" xfId="36"/>
    <cellStyle name="Calc Currency (2)" xfId="37"/>
    <cellStyle name="Calc Percent (0)" xfId="38"/>
    <cellStyle name="Calc Percent (1)" xfId="39"/>
    <cellStyle name="Calc Percent (2)" xfId="40"/>
    <cellStyle name="Calc Units (0)" xfId="41"/>
    <cellStyle name="Calc Units (1)" xfId="42"/>
    <cellStyle name="Calc Units (2)" xfId="43"/>
    <cellStyle name="Comma [0]_#6 Temps &amp; Contractors" xfId="44"/>
    <cellStyle name="Comma [00]" xfId="45"/>
    <cellStyle name="Comma_#6 Temps &amp; Contractors" xfId="46"/>
    <cellStyle name="Currency [0]_#6 Temps &amp; Contractors" xfId="47"/>
    <cellStyle name="Currency [00]" xfId="48"/>
    <cellStyle name="Currency_#6 Temps &amp; Contractors" xfId="49"/>
    <cellStyle name="Date Short" xfId="50"/>
    <cellStyle name="DELTA" xfId="51"/>
    <cellStyle name="Enter Currency (0)" xfId="52"/>
    <cellStyle name="Enter Currency (2)" xfId="53"/>
    <cellStyle name="Enter Units (0)" xfId="54"/>
    <cellStyle name="Enter Units (1)" xfId="55"/>
    <cellStyle name="Enter Units (2)" xfId="56"/>
    <cellStyle name="Flag" xfId="57"/>
    <cellStyle name="Header1" xfId="58"/>
    <cellStyle name="Header2" xfId="59"/>
    <cellStyle name="Heading1" xfId="60"/>
    <cellStyle name="Heading2" xfId="61"/>
    <cellStyle name="Heading3" xfId="62"/>
    <cellStyle name="Heading4" xfId="63"/>
    <cellStyle name="Heading5" xfId="64"/>
    <cellStyle name="Heading6" xfId="65"/>
    <cellStyle name="Horizontal" xfId="66"/>
    <cellStyle name="Hyperlink" xfId="67"/>
    <cellStyle name="Iau?iue_23_1 " xfId="68"/>
    <cellStyle name="Link Currency (0)" xfId="69"/>
    <cellStyle name="Link Currency (2)" xfId="70"/>
    <cellStyle name="Link Units (0)" xfId="71"/>
    <cellStyle name="Link Units (1)" xfId="72"/>
    <cellStyle name="Link Units (2)" xfId="73"/>
    <cellStyle name="Matrix" xfId="74"/>
    <cellStyle name="Normal_# 41-Market &amp;Trends" xfId="75"/>
    <cellStyle name="normбlnм_laroux" xfId="76"/>
    <cellStyle name="Note" xfId="77"/>
    <cellStyle name="Oeiainiaue [0]_laroux" xfId="78"/>
    <cellStyle name="Oeiainiaue_laroux" xfId="79"/>
    <cellStyle name="Option" xfId="80"/>
    <cellStyle name="OptionHeading" xfId="81"/>
    <cellStyle name="Percent [0]" xfId="82"/>
    <cellStyle name="Percent [00]" xfId="83"/>
    <cellStyle name="Percent_#6 Temps &amp; Contractors" xfId="84"/>
    <cellStyle name="PrePop Currency (0)" xfId="85"/>
    <cellStyle name="PrePop Currency (2)" xfId="86"/>
    <cellStyle name="PrePop Units (0)" xfId="87"/>
    <cellStyle name="PrePop Units (1)" xfId="88"/>
    <cellStyle name="PrePop Units (2)" xfId="89"/>
    <cellStyle name="Price" xfId="90"/>
    <cellStyle name="Text Indent A" xfId="91"/>
    <cellStyle name="Text Indent B" xfId="92"/>
    <cellStyle name="Text Indent C" xfId="93"/>
    <cellStyle name="Unit" xfId="94"/>
    <cellStyle name="Vertical" xfId="95"/>
    <cellStyle name="Обычный" xfId="0" builtinId="0"/>
    <cellStyle name="Обычный 2" xfId="96"/>
    <cellStyle name="Обычный 2 2 2" xfId="2"/>
    <cellStyle name="Обычный 3" xfId="97"/>
    <cellStyle name="Обычный 5" xfId="98"/>
    <cellStyle name="Обычный_Лист2" xfId="3"/>
    <cellStyle name="Обычный_областная 2" xfId="1"/>
    <cellStyle name="Стиль 1" xfId="99"/>
    <cellStyle name="Тысячи [0]_Dbf_25" xfId="100"/>
    <cellStyle name="Тысячи_Dbf_25" xfId="10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H26"/>
  <sheetViews>
    <sheetView tabSelected="1" zoomScale="59" zoomScaleNormal="59" workbookViewId="0">
      <pane xSplit="3" ySplit="5" topLeftCell="D9" activePane="bottomRight" state="frozen"/>
      <selection pane="topRight" activeCell="D1" sqref="D1"/>
      <selection pane="bottomLeft" activeCell="A6" sqref="A6"/>
      <selection pane="bottomRight" activeCell="B3" sqref="B3:B5"/>
    </sheetView>
  </sheetViews>
  <sheetFormatPr defaultRowHeight="18.75"/>
  <cols>
    <col min="1" max="1" width="7.5703125" style="11" customWidth="1"/>
    <col min="2" max="2" width="69.7109375" style="11" customWidth="1"/>
    <col min="3" max="3" width="9.140625" style="11"/>
    <col min="4" max="4" width="11.42578125" style="11" customWidth="1"/>
    <col min="5" max="5" width="9.42578125" style="11" customWidth="1"/>
    <col min="6" max="6" width="7.42578125" style="11" hidden="1" customWidth="1"/>
    <col min="7" max="7" width="7.7109375" style="11" customWidth="1"/>
    <col min="8" max="8" width="10" style="11" customWidth="1"/>
    <col min="9" max="9" width="6.28515625" style="11" hidden="1" customWidth="1"/>
    <col min="10" max="10" width="8.42578125" style="11" customWidth="1"/>
    <col min="11" max="11" width="7.7109375" style="11" customWidth="1"/>
    <col min="12" max="13" width="11.28515625" style="11" customWidth="1"/>
    <col min="14" max="14" width="9.5703125" style="11" customWidth="1"/>
    <col min="15" max="15" width="9.7109375" style="11" customWidth="1"/>
    <col min="16" max="16" width="8.28515625" style="11" customWidth="1"/>
    <col min="17" max="17" width="7.42578125" style="11" customWidth="1"/>
    <col min="18" max="18" width="8.28515625" style="11" customWidth="1"/>
    <col min="19" max="19" width="12.28515625" style="11" customWidth="1"/>
    <col min="20" max="20" width="10.28515625" style="11" customWidth="1"/>
    <col min="21" max="21" width="8.5703125" style="11" customWidth="1"/>
    <col min="22" max="22" width="10.28515625" style="11" customWidth="1"/>
    <col min="23" max="23" width="7.85546875" style="11" customWidth="1"/>
    <col min="24" max="24" width="8.28515625" style="11" customWidth="1"/>
    <col min="25" max="25" width="7.5703125" style="11" customWidth="1"/>
    <col min="26" max="26" width="9.7109375" style="11" customWidth="1"/>
    <col min="27" max="27" width="8.7109375" style="11" customWidth="1"/>
    <col min="28" max="28" width="8.28515625" style="11" hidden="1" customWidth="1"/>
    <col min="29" max="29" width="6.5703125" style="11" hidden="1" customWidth="1"/>
    <col min="30" max="30" width="7.7109375" style="11" customWidth="1"/>
    <col min="31" max="31" width="6.5703125" style="11" hidden="1" customWidth="1"/>
    <col min="32" max="32" width="7.5703125" style="11" hidden="1" customWidth="1"/>
    <col min="33" max="33" width="13" style="11" customWidth="1"/>
    <col min="34" max="34" width="12" style="11" customWidth="1"/>
    <col min="35" max="16384" width="9.140625" style="11"/>
  </cols>
  <sheetData>
    <row r="1" spans="1:34">
      <c r="Q1" s="11" t="s">
        <v>46</v>
      </c>
    </row>
    <row r="2" spans="1:34">
      <c r="B2" s="18" t="s">
        <v>49</v>
      </c>
    </row>
    <row r="3" spans="1:34" ht="41.45" customHeight="1">
      <c r="A3" s="19" t="s">
        <v>44</v>
      </c>
      <c r="B3" s="19" t="s">
        <v>45</v>
      </c>
      <c r="C3" s="19" t="s">
        <v>0</v>
      </c>
      <c r="D3" s="20" t="s">
        <v>1</v>
      </c>
      <c r="E3" s="20" t="s">
        <v>2</v>
      </c>
      <c r="F3" s="20"/>
      <c r="G3" s="20"/>
      <c r="H3" s="20"/>
      <c r="I3" s="20"/>
      <c r="J3" s="20"/>
      <c r="K3" s="20"/>
      <c r="L3" s="20" t="s">
        <v>3</v>
      </c>
      <c r="M3" s="20"/>
      <c r="N3" s="20"/>
      <c r="O3" s="20"/>
      <c r="P3" s="20"/>
      <c r="Q3" s="20"/>
      <c r="R3" s="20"/>
      <c r="S3" s="20" t="s">
        <v>4</v>
      </c>
      <c r="T3" s="20"/>
      <c r="U3" s="20"/>
      <c r="V3" s="20"/>
      <c r="W3" s="20"/>
      <c r="X3" s="20"/>
      <c r="Y3" s="20"/>
      <c r="Z3" s="20" t="s">
        <v>5</v>
      </c>
      <c r="AA3" s="20"/>
      <c r="AB3" s="20"/>
      <c r="AC3" s="20"/>
      <c r="AD3" s="20"/>
      <c r="AE3" s="20"/>
      <c r="AF3" s="20"/>
      <c r="AG3" s="20" t="s">
        <v>6</v>
      </c>
      <c r="AH3" s="20"/>
    </row>
    <row r="4" spans="1:34" ht="41.45" customHeight="1">
      <c r="A4" s="19"/>
      <c r="B4" s="19"/>
      <c r="C4" s="19"/>
      <c r="D4" s="20"/>
      <c r="E4" s="21" t="s">
        <v>7</v>
      </c>
      <c r="F4" s="21"/>
      <c r="G4" s="21"/>
      <c r="H4" s="21"/>
      <c r="I4" s="20" t="s">
        <v>8</v>
      </c>
      <c r="J4" s="20"/>
      <c r="K4" s="20"/>
      <c r="L4" s="19" t="s">
        <v>7</v>
      </c>
      <c r="M4" s="19"/>
      <c r="N4" s="19"/>
      <c r="O4" s="19"/>
      <c r="P4" s="20" t="s">
        <v>8</v>
      </c>
      <c r="Q4" s="20"/>
      <c r="R4" s="20"/>
      <c r="S4" s="21" t="s">
        <v>7</v>
      </c>
      <c r="T4" s="21"/>
      <c r="U4" s="21"/>
      <c r="V4" s="21"/>
      <c r="W4" s="20" t="s">
        <v>8</v>
      </c>
      <c r="X4" s="20"/>
      <c r="Y4" s="20"/>
      <c r="Z4" s="21" t="s">
        <v>7</v>
      </c>
      <c r="AA4" s="21"/>
      <c r="AB4" s="21"/>
      <c r="AC4" s="21"/>
      <c r="AD4" s="20" t="s">
        <v>8</v>
      </c>
      <c r="AE4" s="20"/>
      <c r="AF4" s="20"/>
      <c r="AG4" s="20"/>
      <c r="AH4" s="20"/>
    </row>
    <row r="5" spans="1:34" ht="28.9" customHeight="1">
      <c r="A5" s="19"/>
      <c r="B5" s="19"/>
      <c r="C5" s="19"/>
      <c r="D5" s="20"/>
      <c r="E5" s="22" t="s">
        <v>10</v>
      </c>
      <c r="F5" s="23" t="s">
        <v>11</v>
      </c>
      <c r="G5" s="23" t="s">
        <v>12</v>
      </c>
      <c r="H5" s="23" t="s">
        <v>13</v>
      </c>
      <c r="I5" s="23" t="s">
        <v>11</v>
      </c>
      <c r="J5" s="23" t="s">
        <v>12</v>
      </c>
      <c r="K5" s="23" t="s">
        <v>13</v>
      </c>
      <c r="L5" s="22" t="s">
        <v>10</v>
      </c>
      <c r="M5" s="24" t="s">
        <v>14</v>
      </c>
      <c r="N5" s="24" t="s">
        <v>15</v>
      </c>
      <c r="O5" s="24" t="s">
        <v>16</v>
      </c>
      <c r="P5" s="24" t="s">
        <v>14</v>
      </c>
      <c r="Q5" s="24" t="s">
        <v>15</v>
      </c>
      <c r="R5" s="24" t="s">
        <v>16</v>
      </c>
      <c r="S5" s="22" t="s">
        <v>10</v>
      </c>
      <c r="T5" s="23" t="s">
        <v>17</v>
      </c>
      <c r="U5" s="23" t="s">
        <v>18</v>
      </c>
      <c r="V5" s="23" t="s">
        <v>19</v>
      </c>
      <c r="W5" s="23" t="s">
        <v>17</v>
      </c>
      <c r="X5" s="23" t="s">
        <v>18</v>
      </c>
      <c r="Y5" s="23" t="s">
        <v>19</v>
      </c>
      <c r="Z5" s="22" t="s">
        <v>20</v>
      </c>
      <c r="AA5" s="23" t="s">
        <v>21</v>
      </c>
      <c r="AB5" s="23" t="s">
        <v>22</v>
      </c>
      <c r="AC5" s="23" t="s">
        <v>23</v>
      </c>
      <c r="AD5" s="23" t="s">
        <v>21</v>
      </c>
      <c r="AE5" s="23" t="s">
        <v>22</v>
      </c>
      <c r="AF5" s="23" t="s">
        <v>23</v>
      </c>
      <c r="AG5" s="22" t="s">
        <v>7</v>
      </c>
      <c r="AH5" s="22" t="s">
        <v>9</v>
      </c>
    </row>
    <row r="6" spans="1:34">
      <c r="A6" s="12">
        <v>1</v>
      </c>
      <c r="B6" s="2" t="s">
        <v>25</v>
      </c>
      <c r="C6" s="6" t="s">
        <v>24</v>
      </c>
      <c r="D6" s="7">
        <v>14700</v>
      </c>
      <c r="E6" s="13">
        <f t="shared" ref="E6:E9" si="0">F6+G6+H6</f>
        <v>100</v>
      </c>
      <c r="F6" s="13"/>
      <c r="G6" s="13"/>
      <c r="H6" s="13">
        <v>100</v>
      </c>
      <c r="I6" s="13">
        <f>D6*F6/1000</f>
        <v>0</v>
      </c>
      <c r="J6" s="13">
        <f>D6*G6/1000</f>
        <v>0</v>
      </c>
      <c r="K6" s="13">
        <f>D6*H6/1000</f>
        <v>1470</v>
      </c>
      <c r="L6" s="13">
        <f t="shared" ref="L6:L9" si="1">M6+N6+O6</f>
        <v>0</v>
      </c>
      <c r="M6" s="13"/>
      <c r="N6" s="13"/>
      <c r="O6" s="13"/>
      <c r="P6" s="13">
        <f>D6*M6/1000</f>
        <v>0</v>
      </c>
      <c r="Q6" s="13">
        <f>D6*N6/1000</f>
        <v>0</v>
      </c>
      <c r="R6" s="13">
        <f>D6*O6/1000</f>
        <v>0</v>
      </c>
      <c r="S6" s="13">
        <f t="shared" ref="S6:S9" si="2">T6+U6+V6</f>
        <v>50</v>
      </c>
      <c r="T6" s="13">
        <v>50</v>
      </c>
      <c r="U6" s="13"/>
      <c r="V6" s="13"/>
      <c r="W6" s="13">
        <f>D6*T6/1000</f>
        <v>735</v>
      </c>
      <c r="X6" s="13">
        <f>D6*U6/1000</f>
        <v>0</v>
      </c>
      <c r="Y6" s="13">
        <f>D6*V6/1000</f>
        <v>0</v>
      </c>
      <c r="Z6" s="13">
        <f t="shared" ref="Z6:Z9" si="3">AA6+AB6+AC6</f>
        <v>0</v>
      </c>
      <c r="AA6" s="13"/>
      <c r="AB6" s="13"/>
      <c r="AC6" s="13"/>
      <c r="AD6" s="13">
        <f>D6*AA6/1000</f>
        <v>0</v>
      </c>
      <c r="AE6" s="13">
        <f>D6*AB6/1000</f>
        <v>0</v>
      </c>
      <c r="AF6" s="13">
        <f>D6*AC6/1000</f>
        <v>0</v>
      </c>
      <c r="AG6" s="13">
        <f t="shared" ref="AG6:AG9" si="4">E6+L6+S6+Z6</f>
        <v>150</v>
      </c>
      <c r="AH6" s="14">
        <f t="shared" ref="AH6:AH9" si="5">I6+J6+K6+P6+Q6+R6+W6+X6+Y6+AD6+AE6+AF6</f>
        <v>2205</v>
      </c>
    </row>
    <row r="7" spans="1:34">
      <c r="A7" s="12">
        <v>2</v>
      </c>
      <c r="B7" s="3" t="s">
        <v>26</v>
      </c>
      <c r="C7" s="6" t="s">
        <v>24</v>
      </c>
      <c r="D7" s="7">
        <v>36000</v>
      </c>
      <c r="E7" s="13">
        <f t="shared" si="0"/>
        <v>40</v>
      </c>
      <c r="F7" s="13"/>
      <c r="G7" s="13"/>
      <c r="H7" s="13">
        <v>40</v>
      </c>
      <c r="I7" s="13">
        <f>D7*F7/1000</f>
        <v>0</v>
      </c>
      <c r="J7" s="13">
        <f>D7*G7/1000</f>
        <v>0</v>
      </c>
      <c r="K7" s="13">
        <f>D7*H7/1000</f>
        <v>1440</v>
      </c>
      <c r="L7" s="13">
        <f t="shared" si="1"/>
        <v>20</v>
      </c>
      <c r="M7" s="13">
        <v>20</v>
      </c>
      <c r="N7" s="13"/>
      <c r="O7" s="13"/>
      <c r="P7" s="13">
        <f>D7*M7/1000</f>
        <v>720</v>
      </c>
      <c r="Q7" s="13">
        <f>D7*N7/1000</f>
        <v>0</v>
      </c>
      <c r="R7" s="13">
        <f>D7*O7/1000</f>
        <v>0</v>
      </c>
      <c r="S7" s="13">
        <f t="shared" si="2"/>
        <v>40</v>
      </c>
      <c r="T7" s="13">
        <v>40</v>
      </c>
      <c r="U7" s="13"/>
      <c r="V7" s="13"/>
      <c r="W7" s="13">
        <f>D7*T7/1000</f>
        <v>1440</v>
      </c>
      <c r="X7" s="13">
        <f>D7*U7/1000</f>
        <v>0</v>
      </c>
      <c r="Y7" s="13">
        <f>D7*V7/1000</f>
        <v>0</v>
      </c>
      <c r="Z7" s="13">
        <f t="shared" si="3"/>
        <v>0</v>
      </c>
      <c r="AA7" s="13"/>
      <c r="AB7" s="13"/>
      <c r="AC7" s="13"/>
      <c r="AD7" s="13">
        <f>D7*AA7/1000</f>
        <v>0</v>
      </c>
      <c r="AE7" s="13">
        <f>D7*AB7/1000</f>
        <v>0</v>
      </c>
      <c r="AF7" s="13">
        <f>D7*AC7/1000</f>
        <v>0</v>
      </c>
      <c r="AG7" s="13">
        <f t="shared" si="4"/>
        <v>100</v>
      </c>
      <c r="AH7" s="14">
        <f t="shared" si="5"/>
        <v>3600</v>
      </c>
    </row>
    <row r="8" spans="1:34">
      <c r="A8" s="12">
        <v>3</v>
      </c>
      <c r="B8" s="3" t="s">
        <v>27</v>
      </c>
      <c r="C8" s="6" t="s">
        <v>24</v>
      </c>
      <c r="D8" s="7">
        <v>32000</v>
      </c>
      <c r="E8" s="13">
        <f t="shared" si="0"/>
        <v>40</v>
      </c>
      <c r="F8" s="13"/>
      <c r="G8" s="13"/>
      <c r="H8" s="13">
        <v>40</v>
      </c>
      <c r="I8" s="13">
        <f>D8*F8/1000</f>
        <v>0</v>
      </c>
      <c r="J8" s="13">
        <f>D8*G8/1000</f>
        <v>0</v>
      </c>
      <c r="K8" s="13">
        <f>D8*H8/1000</f>
        <v>1280</v>
      </c>
      <c r="L8" s="13">
        <f t="shared" si="1"/>
        <v>20</v>
      </c>
      <c r="M8" s="13">
        <v>20</v>
      </c>
      <c r="N8" s="13"/>
      <c r="O8" s="13"/>
      <c r="P8" s="13">
        <f>D8*M8/1000</f>
        <v>640</v>
      </c>
      <c r="Q8" s="13">
        <f>D8*N8/1000</f>
        <v>0</v>
      </c>
      <c r="R8" s="13">
        <f>D8*O8/1000</f>
        <v>0</v>
      </c>
      <c r="S8" s="13">
        <f t="shared" si="2"/>
        <v>40</v>
      </c>
      <c r="T8" s="13">
        <v>40</v>
      </c>
      <c r="U8" s="13"/>
      <c r="V8" s="13"/>
      <c r="W8" s="13">
        <f>D8*T8/1000</f>
        <v>1280</v>
      </c>
      <c r="X8" s="13">
        <f>D8*U8/1000</f>
        <v>0</v>
      </c>
      <c r="Y8" s="13">
        <f>D8*V8/1000</f>
        <v>0</v>
      </c>
      <c r="Z8" s="13">
        <f t="shared" si="3"/>
        <v>0</v>
      </c>
      <c r="AA8" s="13"/>
      <c r="AB8" s="13"/>
      <c r="AC8" s="13"/>
      <c r="AD8" s="13">
        <f>D8*AA8/1000</f>
        <v>0</v>
      </c>
      <c r="AE8" s="13">
        <f>D8*AB8/1000</f>
        <v>0</v>
      </c>
      <c r="AF8" s="13">
        <f>D8*AC8/1000</f>
        <v>0</v>
      </c>
      <c r="AG8" s="13">
        <f t="shared" si="4"/>
        <v>100</v>
      </c>
      <c r="AH8" s="14">
        <f t="shared" si="5"/>
        <v>3200</v>
      </c>
    </row>
    <row r="9" spans="1:34" ht="18.75" customHeight="1">
      <c r="A9" s="12">
        <v>4</v>
      </c>
      <c r="B9" s="3" t="s">
        <v>28</v>
      </c>
      <c r="C9" s="6" t="s">
        <v>24</v>
      </c>
      <c r="D9" s="7">
        <v>170</v>
      </c>
      <c r="E9" s="13">
        <f t="shared" si="0"/>
        <v>60</v>
      </c>
      <c r="F9" s="13"/>
      <c r="G9" s="13"/>
      <c r="H9" s="13">
        <v>60</v>
      </c>
      <c r="I9" s="13">
        <f>D9*F9/1000</f>
        <v>0</v>
      </c>
      <c r="J9" s="13">
        <f>D9*G9/1000</f>
        <v>0</v>
      </c>
      <c r="K9" s="13">
        <f>D9*H9/1000</f>
        <v>10.199999999999999</v>
      </c>
      <c r="L9" s="13">
        <f t="shared" si="1"/>
        <v>40</v>
      </c>
      <c r="M9" s="13">
        <v>40</v>
      </c>
      <c r="N9" s="13"/>
      <c r="O9" s="13"/>
      <c r="P9" s="13">
        <f>D9*M9/1000</f>
        <v>6.8</v>
      </c>
      <c r="Q9" s="13">
        <f>D9*N9/1000</f>
        <v>0</v>
      </c>
      <c r="R9" s="13">
        <f>D9*O9/1000</f>
        <v>0</v>
      </c>
      <c r="S9" s="13">
        <f t="shared" si="2"/>
        <v>50</v>
      </c>
      <c r="T9" s="13">
        <v>50</v>
      </c>
      <c r="U9" s="13"/>
      <c r="V9" s="13"/>
      <c r="W9" s="13">
        <f>D9*T9/1000</f>
        <v>8.5</v>
      </c>
      <c r="X9" s="13">
        <f>D9*U9/1000</f>
        <v>0</v>
      </c>
      <c r="Y9" s="13">
        <f>D9*V9/1000</f>
        <v>0</v>
      </c>
      <c r="Z9" s="13">
        <f t="shared" si="3"/>
        <v>0</v>
      </c>
      <c r="AA9" s="13"/>
      <c r="AB9" s="13"/>
      <c r="AC9" s="13"/>
      <c r="AD9" s="13">
        <f>D9*AA9/1000</f>
        <v>0</v>
      </c>
      <c r="AE9" s="13">
        <f>D9*AB9/1000</f>
        <v>0</v>
      </c>
      <c r="AF9" s="13">
        <f>D9*AC9/1000</f>
        <v>0</v>
      </c>
      <c r="AG9" s="13">
        <f t="shared" si="4"/>
        <v>150</v>
      </c>
      <c r="AH9" s="14">
        <f t="shared" si="5"/>
        <v>25.5</v>
      </c>
    </row>
    <row r="10" spans="1:34">
      <c r="A10" s="12">
        <v>5</v>
      </c>
      <c r="B10" s="2" t="s">
        <v>29</v>
      </c>
      <c r="C10" s="6" t="s">
        <v>24</v>
      </c>
      <c r="D10" s="8">
        <v>1250</v>
      </c>
      <c r="E10" s="13">
        <f t="shared" ref="E10:E19" si="6">F10+G10+H10</f>
        <v>0</v>
      </c>
      <c r="F10" s="13"/>
      <c r="G10" s="13"/>
      <c r="H10" s="13"/>
      <c r="I10" s="13">
        <f>D10*F10/1000</f>
        <v>0</v>
      </c>
      <c r="J10" s="13">
        <f>D10*G10/1000</f>
        <v>0</v>
      </c>
      <c r="K10" s="13">
        <f>D10*H10/1000</f>
        <v>0</v>
      </c>
      <c r="L10" s="13">
        <f t="shared" ref="L10:L19" si="7">M10+N10+O10</f>
        <v>30</v>
      </c>
      <c r="M10" s="13"/>
      <c r="N10" s="13">
        <v>30</v>
      </c>
      <c r="O10" s="13"/>
      <c r="P10" s="13">
        <f>D10*M10/1000</f>
        <v>0</v>
      </c>
      <c r="Q10" s="13">
        <f>D10*N10/1000</f>
        <v>37.5</v>
      </c>
      <c r="R10" s="13">
        <f>D10*O10/1000</f>
        <v>0</v>
      </c>
      <c r="S10" s="13">
        <f t="shared" ref="S10:S19" si="8">T10+U10+V10</f>
        <v>0</v>
      </c>
      <c r="T10" s="13"/>
      <c r="U10" s="13"/>
      <c r="V10" s="13"/>
      <c r="W10" s="13">
        <f>D10*T10/1000</f>
        <v>0</v>
      </c>
      <c r="X10" s="13">
        <f>D10*U10/1000</f>
        <v>0</v>
      </c>
      <c r="Y10" s="13">
        <f>D10*V10/1000</f>
        <v>0</v>
      </c>
      <c r="Z10" s="13">
        <f t="shared" ref="Z10:Z19" si="9">AA10+AB10+AC10</f>
        <v>0</v>
      </c>
      <c r="AA10" s="13"/>
      <c r="AB10" s="13"/>
      <c r="AC10" s="13"/>
      <c r="AD10" s="13">
        <f>D10*AA10/1000</f>
        <v>0</v>
      </c>
      <c r="AE10" s="13">
        <f>D10*AB10/1000</f>
        <v>0</v>
      </c>
      <c r="AF10" s="13">
        <f>D10*AC10/1000</f>
        <v>0</v>
      </c>
      <c r="AG10" s="13">
        <f t="shared" ref="AG10:AG19" si="10">E10+L10+S10+Z10</f>
        <v>30</v>
      </c>
      <c r="AH10" s="14">
        <f t="shared" ref="AH10:AH19" si="11">I10+J10+K10+P10+Q10+R10+W10+X10+Y10+AD10+AE10+AF10</f>
        <v>37.5</v>
      </c>
    </row>
    <row r="11" spans="1:34">
      <c r="A11" s="12">
        <v>6</v>
      </c>
      <c r="B11" s="2" t="s">
        <v>30</v>
      </c>
      <c r="C11" s="6" t="s">
        <v>24</v>
      </c>
      <c r="D11" s="8">
        <v>1200</v>
      </c>
      <c r="E11" s="13">
        <f t="shared" si="6"/>
        <v>50</v>
      </c>
      <c r="F11" s="13"/>
      <c r="G11" s="13"/>
      <c r="H11" s="13">
        <v>50</v>
      </c>
      <c r="I11" s="13">
        <f>D11*F11/1000</f>
        <v>0</v>
      </c>
      <c r="J11" s="13">
        <f>D11*G11/1000</f>
        <v>0</v>
      </c>
      <c r="K11" s="13">
        <f>D11*H11/1000</f>
        <v>60</v>
      </c>
      <c r="L11" s="13">
        <f t="shared" si="7"/>
        <v>0</v>
      </c>
      <c r="M11" s="13"/>
      <c r="N11" s="13"/>
      <c r="O11" s="13"/>
      <c r="P11" s="13">
        <f>D11*M11/1000</f>
        <v>0</v>
      </c>
      <c r="Q11" s="13">
        <f>D11*N11/1000</f>
        <v>0</v>
      </c>
      <c r="R11" s="13">
        <f>D11*O11/1000</f>
        <v>0</v>
      </c>
      <c r="S11" s="13">
        <f t="shared" si="8"/>
        <v>0</v>
      </c>
      <c r="T11" s="13"/>
      <c r="U11" s="13"/>
      <c r="V11" s="13"/>
      <c r="W11" s="13">
        <f>D11*T11/1000</f>
        <v>0</v>
      </c>
      <c r="X11" s="13">
        <f>D11*U11/1000</f>
        <v>0</v>
      </c>
      <c r="Y11" s="13">
        <f>D11*V11/1000</f>
        <v>0</v>
      </c>
      <c r="Z11" s="13">
        <f t="shared" si="9"/>
        <v>0</v>
      </c>
      <c r="AA11" s="13"/>
      <c r="AB11" s="13"/>
      <c r="AC11" s="13"/>
      <c r="AD11" s="13">
        <f>D11*AA11/1000</f>
        <v>0</v>
      </c>
      <c r="AE11" s="13">
        <f>D11*AB11/1000</f>
        <v>0</v>
      </c>
      <c r="AF11" s="13">
        <f>D11*AC11/1000</f>
        <v>0</v>
      </c>
      <c r="AG11" s="13">
        <f t="shared" si="10"/>
        <v>50</v>
      </c>
      <c r="AH11" s="14">
        <f t="shared" si="11"/>
        <v>60</v>
      </c>
    </row>
    <row r="12" spans="1:34" ht="37.5">
      <c r="A12" s="12">
        <v>7</v>
      </c>
      <c r="B12" s="2" t="s">
        <v>31</v>
      </c>
      <c r="C12" s="6" t="s">
        <v>24</v>
      </c>
      <c r="D12" s="8">
        <v>620</v>
      </c>
      <c r="E12" s="13">
        <f t="shared" si="6"/>
        <v>50</v>
      </c>
      <c r="F12" s="13"/>
      <c r="G12" s="13">
        <v>50</v>
      </c>
      <c r="H12" s="13"/>
      <c r="I12" s="13">
        <f>D12*F12/1000</f>
        <v>0</v>
      </c>
      <c r="J12" s="13">
        <f>D12*G12/1000</f>
        <v>31</v>
      </c>
      <c r="K12" s="13">
        <f>D12*H12/1000</f>
        <v>0</v>
      </c>
      <c r="L12" s="13">
        <f t="shared" si="7"/>
        <v>0</v>
      </c>
      <c r="M12" s="13"/>
      <c r="N12" s="13"/>
      <c r="O12" s="13"/>
      <c r="P12" s="13">
        <f>D12*M12/1000</f>
        <v>0</v>
      </c>
      <c r="Q12" s="13">
        <f>D12*N12/1000</f>
        <v>0</v>
      </c>
      <c r="R12" s="13">
        <f>D12*O12/1000</f>
        <v>0</v>
      </c>
      <c r="S12" s="13">
        <f t="shared" si="8"/>
        <v>22</v>
      </c>
      <c r="T12" s="13">
        <v>22</v>
      </c>
      <c r="U12" s="13"/>
      <c r="V12" s="13"/>
      <c r="W12" s="13">
        <f>D12*T12/1000</f>
        <v>13.64</v>
      </c>
      <c r="X12" s="13">
        <f>D12*U12/1000</f>
        <v>0</v>
      </c>
      <c r="Y12" s="13">
        <f>D12*V12/1000</f>
        <v>0</v>
      </c>
      <c r="Z12" s="13">
        <f t="shared" si="9"/>
        <v>0</v>
      </c>
      <c r="AA12" s="13"/>
      <c r="AB12" s="13"/>
      <c r="AC12" s="13"/>
      <c r="AD12" s="13">
        <f>D12*AA12/1000</f>
        <v>0</v>
      </c>
      <c r="AE12" s="13">
        <f>D12*AB12/1000</f>
        <v>0</v>
      </c>
      <c r="AF12" s="13">
        <f>D12*AC12/1000</f>
        <v>0</v>
      </c>
      <c r="AG12" s="13">
        <f t="shared" si="10"/>
        <v>72</v>
      </c>
      <c r="AH12" s="14">
        <f t="shared" si="11"/>
        <v>44.64</v>
      </c>
    </row>
    <row r="13" spans="1:34" ht="37.5">
      <c r="A13" s="12">
        <v>8</v>
      </c>
      <c r="B13" s="2" t="s">
        <v>32</v>
      </c>
      <c r="C13" s="6" t="s">
        <v>24</v>
      </c>
      <c r="D13" s="9">
        <v>720</v>
      </c>
      <c r="E13" s="13">
        <f t="shared" si="6"/>
        <v>200</v>
      </c>
      <c r="F13" s="13"/>
      <c r="G13" s="13">
        <v>100</v>
      </c>
      <c r="H13" s="13">
        <v>100</v>
      </c>
      <c r="I13" s="13">
        <f>D13*F13/1000</f>
        <v>0</v>
      </c>
      <c r="J13" s="13">
        <f>D13*G13/1000</f>
        <v>72</v>
      </c>
      <c r="K13" s="13">
        <f>D13*H13/1000</f>
        <v>72</v>
      </c>
      <c r="L13" s="13">
        <f t="shared" si="7"/>
        <v>200</v>
      </c>
      <c r="M13" s="13">
        <v>100</v>
      </c>
      <c r="N13" s="13"/>
      <c r="O13" s="13">
        <v>100</v>
      </c>
      <c r="P13" s="13">
        <f>D13*M13/1000</f>
        <v>72</v>
      </c>
      <c r="Q13" s="13">
        <f>D13*N13/1000</f>
        <v>0</v>
      </c>
      <c r="R13" s="13">
        <f>D13*O13/1000</f>
        <v>72</v>
      </c>
      <c r="S13" s="13">
        <f t="shared" si="8"/>
        <v>68</v>
      </c>
      <c r="T13" s="13">
        <v>68</v>
      </c>
      <c r="U13" s="13"/>
      <c r="V13" s="13"/>
      <c r="W13" s="13">
        <f>D13*T13/1000</f>
        <v>48.96</v>
      </c>
      <c r="X13" s="13">
        <f>D13*U13/1000</f>
        <v>0</v>
      </c>
      <c r="Y13" s="13">
        <f>D13*V13/1000</f>
        <v>0</v>
      </c>
      <c r="Z13" s="13">
        <f t="shared" si="9"/>
        <v>0</v>
      </c>
      <c r="AA13" s="13"/>
      <c r="AB13" s="13"/>
      <c r="AC13" s="13"/>
      <c r="AD13" s="13">
        <f>D13*AA13/1000</f>
        <v>0</v>
      </c>
      <c r="AE13" s="13">
        <f>D13*AB13/1000</f>
        <v>0</v>
      </c>
      <c r="AF13" s="13">
        <f>D13*AC13/1000</f>
        <v>0</v>
      </c>
      <c r="AG13" s="13">
        <f t="shared" si="10"/>
        <v>468</v>
      </c>
      <c r="AH13" s="14">
        <f t="shared" si="11"/>
        <v>336.96</v>
      </c>
    </row>
    <row r="14" spans="1:34" ht="37.5">
      <c r="A14" s="12">
        <v>9</v>
      </c>
      <c r="B14" s="2" t="s">
        <v>33</v>
      </c>
      <c r="C14" s="6" t="s">
        <v>24</v>
      </c>
      <c r="D14" s="9">
        <v>800</v>
      </c>
      <c r="E14" s="13">
        <f t="shared" si="6"/>
        <v>200</v>
      </c>
      <c r="F14" s="13"/>
      <c r="G14" s="13">
        <v>100</v>
      </c>
      <c r="H14" s="13">
        <v>100</v>
      </c>
      <c r="I14" s="13">
        <f>D14*F14/1000</f>
        <v>0</v>
      </c>
      <c r="J14" s="13">
        <f>D14*G14/1000</f>
        <v>80</v>
      </c>
      <c r="K14" s="13">
        <f>D14*H14/1000</f>
        <v>80</v>
      </c>
      <c r="L14" s="13">
        <f t="shared" si="7"/>
        <v>200</v>
      </c>
      <c r="M14" s="13">
        <v>100</v>
      </c>
      <c r="N14" s="13"/>
      <c r="O14" s="13">
        <v>100</v>
      </c>
      <c r="P14" s="13">
        <f>D14*M14/1000</f>
        <v>80</v>
      </c>
      <c r="Q14" s="13">
        <f>D14*N14/1000</f>
        <v>0</v>
      </c>
      <c r="R14" s="13">
        <f>D14*O14/1000</f>
        <v>80</v>
      </c>
      <c r="S14" s="13">
        <f t="shared" si="8"/>
        <v>68</v>
      </c>
      <c r="T14" s="13">
        <v>68</v>
      </c>
      <c r="U14" s="13"/>
      <c r="V14" s="13"/>
      <c r="W14" s="13">
        <f>D14*T14/1000</f>
        <v>54.4</v>
      </c>
      <c r="X14" s="13">
        <f>D14*U14/1000</f>
        <v>0</v>
      </c>
      <c r="Y14" s="13">
        <f>D14*V14/1000</f>
        <v>0</v>
      </c>
      <c r="Z14" s="13">
        <f t="shared" si="9"/>
        <v>0</v>
      </c>
      <c r="AA14" s="13"/>
      <c r="AB14" s="13"/>
      <c r="AC14" s="13"/>
      <c r="AD14" s="13">
        <f>D14*AA14/1000</f>
        <v>0</v>
      </c>
      <c r="AE14" s="13">
        <f>D14*AB14/1000</f>
        <v>0</v>
      </c>
      <c r="AF14" s="13">
        <f>D14*AC14/1000</f>
        <v>0</v>
      </c>
      <c r="AG14" s="13">
        <f t="shared" si="10"/>
        <v>468</v>
      </c>
      <c r="AH14" s="14">
        <f t="shared" si="11"/>
        <v>374.4</v>
      </c>
    </row>
    <row r="15" spans="1:34" ht="37.5">
      <c r="A15" s="12">
        <v>10</v>
      </c>
      <c r="B15" s="2" t="s">
        <v>34</v>
      </c>
      <c r="C15" s="6" t="s">
        <v>24</v>
      </c>
      <c r="D15" s="9">
        <v>840</v>
      </c>
      <c r="E15" s="13">
        <f t="shared" si="6"/>
        <v>100</v>
      </c>
      <c r="F15" s="13"/>
      <c r="G15" s="13">
        <v>100</v>
      </c>
      <c r="H15" s="13"/>
      <c r="I15" s="13">
        <f>D15*F15/1000</f>
        <v>0</v>
      </c>
      <c r="J15" s="13">
        <f>D15*G15/1000</f>
        <v>84</v>
      </c>
      <c r="K15" s="13">
        <f>D15*H15/1000</f>
        <v>0</v>
      </c>
      <c r="L15" s="13">
        <f t="shared" si="7"/>
        <v>100</v>
      </c>
      <c r="M15" s="13">
        <v>100</v>
      </c>
      <c r="N15" s="13"/>
      <c r="O15" s="13"/>
      <c r="P15" s="13">
        <f>D15*M15/1000</f>
        <v>84</v>
      </c>
      <c r="Q15" s="13">
        <f>D15*N15/1000</f>
        <v>0</v>
      </c>
      <c r="R15" s="13">
        <f>D15*O15/1000</f>
        <v>0</v>
      </c>
      <c r="S15" s="13">
        <f t="shared" si="8"/>
        <v>16</v>
      </c>
      <c r="T15" s="13">
        <v>16</v>
      </c>
      <c r="U15" s="13"/>
      <c r="V15" s="13"/>
      <c r="W15" s="13">
        <f>D15*T15/1000</f>
        <v>13.44</v>
      </c>
      <c r="X15" s="13">
        <f>D15*U15/1000</f>
        <v>0</v>
      </c>
      <c r="Y15" s="13">
        <f>D15*V15/1000</f>
        <v>0</v>
      </c>
      <c r="Z15" s="13">
        <f t="shared" si="9"/>
        <v>0</v>
      </c>
      <c r="AA15" s="13"/>
      <c r="AB15" s="13"/>
      <c r="AC15" s="13"/>
      <c r="AD15" s="13">
        <f>D15*AA15/1000</f>
        <v>0</v>
      </c>
      <c r="AE15" s="13">
        <f>D15*AB15/1000</f>
        <v>0</v>
      </c>
      <c r="AF15" s="13">
        <f>D15*AC15/1000</f>
        <v>0</v>
      </c>
      <c r="AG15" s="13">
        <f t="shared" si="10"/>
        <v>216</v>
      </c>
      <c r="AH15" s="14">
        <f t="shared" si="11"/>
        <v>181.44</v>
      </c>
    </row>
    <row r="16" spans="1:34">
      <c r="A16" s="12">
        <v>11</v>
      </c>
      <c r="B16" s="3" t="s">
        <v>35</v>
      </c>
      <c r="C16" s="6" t="s">
        <v>24</v>
      </c>
      <c r="D16" s="9">
        <v>6000</v>
      </c>
      <c r="E16" s="13">
        <f t="shared" si="6"/>
        <v>200</v>
      </c>
      <c r="F16" s="13"/>
      <c r="G16" s="13"/>
      <c r="H16" s="13">
        <v>200</v>
      </c>
      <c r="I16" s="13">
        <f>D16*F16/1000</f>
        <v>0</v>
      </c>
      <c r="J16" s="13">
        <f>D16*G16/1000</f>
        <v>0</v>
      </c>
      <c r="K16" s="13">
        <f>D16*H16/1000</f>
        <v>1200</v>
      </c>
      <c r="L16" s="13">
        <f t="shared" si="7"/>
        <v>0</v>
      </c>
      <c r="M16" s="13"/>
      <c r="N16" s="13"/>
      <c r="O16" s="13"/>
      <c r="P16" s="13">
        <f>D16*M16/1000</f>
        <v>0</v>
      </c>
      <c r="Q16" s="13">
        <f>D16*N16/1000</f>
        <v>0</v>
      </c>
      <c r="R16" s="13">
        <f>D16*O16/1000</f>
        <v>0</v>
      </c>
      <c r="S16" s="13">
        <f t="shared" si="8"/>
        <v>0</v>
      </c>
      <c r="T16" s="13"/>
      <c r="U16" s="13"/>
      <c r="V16" s="13"/>
      <c r="W16" s="13">
        <f>D16*T16/1000</f>
        <v>0</v>
      </c>
      <c r="X16" s="13">
        <f>D16*U16/1000</f>
        <v>0</v>
      </c>
      <c r="Y16" s="13">
        <f>D16*V16/1000</f>
        <v>0</v>
      </c>
      <c r="Z16" s="13">
        <f t="shared" si="9"/>
        <v>0</v>
      </c>
      <c r="AA16" s="13"/>
      <c r="AB16" s="13"/>
      <c r="AC16" s="13"/>
      <c r="AD16" s="13">
        <f>D16*AA16/1000</f>
        <v>0</v>
      </c>
      <c r="AE16" s="13">
        <f>D16*AB16/1000</f>
        <v>0</v>
      </c>
      <c r="AF16" s="13">
        <f>D16*AC16/1000</f>
        <v>0</v>
      </c>
      <c r="AG16" s="13">
        <f t="shared" si="10"/>
        <v>200</v>
      </c>
      <c r="AH16" s="14">
        <f t="shared" si="11"/>
        <v>1200</v>
      </c>
    </row>
    <row r="17" spans="1:34">
      <c r="A17" s="12">
        <v>12</v>
      </c>
      <c r="B17" s="3" t="s">
        <v>36</v>
      </c>
      <c r="C17" s="6" t="s">
        <v>24</v>
      </c>
      <c r="D17" s="9">
        <v>411</v>
      </c>
      <c r="E17" s="13">
        <f t="shared" si="6"/>
        <v>500</v>
      </c>
      <c r="F17" s="13"/>
      <c r="G17" s="13"/>
      <c r="H17" s="13">
        <v>500</v>
      </c>
      <c r="I17" s="13">
        <f>D17*F17/1000</f>
        <v>0</v>
      </c>
      <c r="J17" s="13">
        <f>D17*G17/1000</f>
        <v>0</v>
      </c>
      <c r="K17" s="13">
        <f>D17*H17/1000</f>
        <v>205.5</v>
      </c>
      <c r="L17" s="13">
        <f t="shared" si="7"/>
        <v>0</v>
      </c>
      <c r="M17" s="13"/>
      <c r="N17" s="13"/>
      <c r="O17" s="13"/>
      <c r="P17" s="13">
        <f>D17*M17/1000</f>
        <v>0</v>
      </c>
      <c r="Q17" s="13">
        <f>D17*N17/1000</f>
        <v>0</v>
      </c>
      <c r="R17" s="13">
        <f>D17*O17/1000</f>
        <v>0</v>
      </c>
      <c r="S17" s="13">
        <f t="shared" si="8"/>
        <v>0</v>
      </c>
      <c r="T17" s="13"/>
      <c r="U17" s="13"/>
      <c r="V17" s="13"/>
      <c r="W17" s="13">
        <f>D17*T17/1000</f>
        <v>0</v>
      </c>
      <c r="X17" s="13">
        <f>D17*U17/1000</f>
        <v>0</v>
      </c>
      <c r="Y17" s="13">
        <f>D17*V17/1000</f>
        <v>0</v>
      </c>
      <c r="Z17" s="13">
        <f t="shared" si="9"/>
        <v>0</v>
      </c>
      <c r="AA17" s="13"/>
      <c r="AB17" s="13"/>
      <c r="AC17" s="13"/>
      <c r="AD17" s="13">
        <f>D17*AA17/1000</f>
        <v>0</v>
      </c>
      <c r="AE17" s="13">
        <f>D17*AB17/1000</f>
        <v>0</v>
      </c>
      <c r="AF17" s="13">
        <f>D17*AC17/1000</f>
        <v>0</v>
      </c>
      <c r="AG17" s="13">
        <f t="shared" si="10"/>
        <v>500</v>
      </c>
      <c r="AH17" s="14">
        <f t="shared" si="11"/>
        <v>205.5</v>
      </c>
    </row>
    <row r="18" spans="1:34">
      <c r="A18" s="12">
        <v>13</v>
      </c>
      <c r="B18" s="2" t="s">
        <v>37</v>
      </c>
      <c r="C18" s="6" t="s">
        <v>24</v>
      </c>
      <c r="D18" s="8">
        <v>10</v>
      </c>
      <c r="E18" s="13">
        <f t="shared" si="6"/>
        <v>20000</v>
      </c>
      <c r="F18" s="13"/>
      <c r="G18" s="13"/>
      <c r="H18" s="13">
        <v>20000</v>
      </c>
      <c r="I18" s="13">
        <f>D18*F18/1000</f>
        <v>0</v>
      </c>
      <c r="J18" s="13">
        <f>D18*G18/1000</f>
        <v>0</v>
      </c>
      <c r="K18" s="13">
        <f>D18*H18/1000</f>
        <v>200</v>
      </c>
      <c r="L18" s="13">
        <f t="shared" si="7"/>
        <v>60000</v>
      </c>
      <c r="M18" s="13">
        <v>20000</v>
      </c>
      <c r="N18" s="13">
        <v>20000</v>
      </c>
      <c r="O18" s="13">
        <v>20000</v>
      </c>
      <c r="P18" s="13">
        <f>D18*M18/1000</f>
        <v>200</v>
      </c>
      <c r="Q18" s="13">
        <f>D18*N18/1000</f>
        <v>200</v>
      </c>
      <c r="R18" s="13">
        <f>D18*O18/1000</f>
        <v>200</v>
      </c>
      <c r="S18" s="13">
        <f t="shared" si="8"/>
        <v>60000</v>
      </c>
      <c r="T18" s="13">
        <v>20000</v>
      </c>
      <c r="U18" s="13">
        <v>20000</v>
      </c>
      <c r="V18" s="13">
        <v>20000</v>
      </c>
      <c r="W18" s="13">
        <f>D18*T18/1000</f>
        <v>200</v>
      </c>
      <c r="X18" s="13">
        <f>D18*U18/1000</f>
        <v>200</v>
      </c>
      <c r="Y18" s="13">
        <f>D18*V18/1000</f>
        <v>200</v>
      </c>
      <c r="Z18" s="13">
        <f t="shared" si="9"/>
        <v>10000</v>
      </c>
      <c r="AA18" s="13">
        <v>10000</v>
      </c>
      <c r="AB18" s="13"/>
      <c r="AC18" s="13"/>
      <c r="AD18" s="13">
        <f>D18*AA18/1000</f>
        <v>100</v>
      </c>
      <c r="AE18" s="13">
        <f>D18*AB18/1000</f>
        <v>0</v>
      </c>
      <c r="AF18" s="13">
        <f>D18*AC18/1000</f>
        <v>0</v>
      </c>
      <c r="AG18" s="13">
        <f t="shared" si="10"/>
        <v>150000</v>
      </c>
      <c r="AH18" s="14">
        <f t="shared" si="11"/>
        <v>1500</v>
      </c>
    </row>
    <row r="19" spans="1:34">
      <c r="A19" s="12">
        <v>14</v>
      </c>
      <c r="B19" s="4" t="s">
        <v>38</v>
      </c>
      <c r="C19" s="6" t="s">
        <v>39</v>
      </c>
      <c r="D19" s="10">
        <v>81</v>
      </c>
      <c r="E19" s="13">
        <f t="shared" si="6"/>
        <v>3000</v>
      </c>
      <c r="F19" s="13"/>
      <c r="G19" s="13"/>
      <c r="H19" s="13">
        <v>3000</v>
      </c>
      <c r="I19" s="13">
        <f>D19*F19/1000</f>
        <v>0</v>
      </c>
      <c r="J19" s="13">
        <f>D19*G19/1000</f>
        <v>0</v>
      </c>
      <c r="K19" s="13">
        <f>D19*H19/1000</f>
        <v>243</v>
      </c>
      <c r="L19" s="13">
        <f t="shared" si="7"/>
        <v>6000</v>
      </c>
      <c r="M19" s="13">
        <v>2000</v>
      </c>
      <c r="N19" s="13">
        <v>2000</v>
      </c>
      <c r="O19" s="13">
        <v>2000</v>
      </c>
      <c r="P19" s="13">
        <f>D19*M19/1000</f>
        <v>162</v>
      </c>
      <c r="Q19" s="13">
        <f>D19*N19/1000</f>
        <v>162</v>
      </c>
      <c r="R19" s="13">
        <f>D19*O19/1000</f>
        <v>162</v>
      </c>
      <c r="S19" s="13">
        <f t="shared" si="8"/>
        <v>6000</v>
      </c>
      <c r="T19" s="13">
        <v>2000</v>
      </c>
      <c r="U19" s="13">
        <v>2000</v>
      </c>
      <c r="V19" s="13">
        <v>2000</v>
      </c>
      <c r="W19" s="13">
        <f>D19*T19/1000</f>
        <v>162</v>
      </c>
      <c r="X19" s="13">
        <f>D19*U19/1000</f>
        <v>162</v>
      </c>
      <c r="Y19" s="13">
        <f>D19*V19/1000</f>
        <v>162</v>
      </c>
      <c r="Z19" s="13">
        <f t="shared" si="9"/>
        <v>0</v>
      </c>
      <c r="AA19" s="13"/>
      <c r="AB19" s="13"/>
      <c r="AC19" s="13"/>
      <c r="AD19" s="13">
        <f>D19*AA19/1000</f>
        <v>0</v>
      </c>
      <c r="AE19" s="13">
        <f>D19*AB19/1000</f>
        <v>0</v>
      </c>
      <c r="AF19" s="13">
        <f>D19*AC19/1000</f>
        <v>0</v>
      </c>
      <c r="AG19" s="13">
        <f t="shared" si="10"/>
        <v>15000</v>
      </c>
      <c r="AH19" s="14">
        <f t="shared" si="11"/>
        <v>1215</v>
      </c>
    </row>
    <row r="20" spans="1:34" ht="21" customHeight="1">
      <c r="A20" s="12">
        <v>15</v>
      </c>
      <c r="B20" s="5" t="s">
        <v>40</v>
      </c>
      <c r="C20" s="1" t="s">
        <v>24</v>
      </c>
      <c r="D20" s="9">
        <v>16.75</v>
      </c>
      <c r="E20" s="13">
        <f t="shared" ref="E20:E22" si="12">F20+G20+H20</f>
        <v>10000</v>
      </c>
      <c r="F20" s="13"/>
      <c r="G20" s="13"/>
      <c r="H20" s="13">
        <v>10000</v>
      </c>
      <c r="I20" s="13">
        <f>D20*F20/1000</f>
        <v>0</v>
      </c>
      <c r="J20" s="13">
        <f>D20*G20/1000</f>
        <v>0</v>
      </c>
      <c r="K20" s="13">
        <f>D20*H20/1000</f>
        <v>167.5</v>
      </c>
      <c r="L20" s="13">
        <f t="shared" ref="L20:L22" si="13">M20+N20+O20</f>
        <v>30000</v>
      </c>
      <c r="M20" s="13">
        <v>10000</v>
      </c>
      <c r="N20" s="13">
        <v>10000</v>
      </c>
      <c r="O20" s="13">
        <v>10000</v>
      </c>
      <c r="P20" s="13">
        <f>D20*M20/1000</f>
        <v>167.5</v>
      </c>
      <c r="Q20" s="13">
        <f>D20*N20/1000</f>
        <v>167.5</v>
      </c>
      <c r="R20" s="13">
        <f>D20*O20/1000</f>
        <v>167.5</v>
      </c>
      <c r="S20" s="13">
        <f t="shared" ref="S20:S22" si="14">T20+U20+V20</f>
        <v>30000</v>
      </c>
      <c r="T20" s="13">
        <v>10000</v>
      </c>
      <c r="U20" s="13">
        <v>10000</v>
      </c>
      <c r="V20" s="13">
        <v>10000</v>
      </c>
      <c r="W20" s="13">
        <f>D20*T20/1000</f>
        <v>167.5</v>
      </c>
      <c r="X20" s="13">
        <f>D20*U20/1000</f>
        <v>167.5</v>
      </c>
      <c r="Y20" s="13">
        <f>D20*V20/1000</f>
        <v>167.5</v>
      </c>
      <c r="Z20" s="13">
        <f t="shared" ref="Z20:Z22" si="15">AA20+AB20+AC20</f>
        <v>0</v>
      </c>
      <c r="AA20" s="13"/>
      <c r="AB20" s="13"/>
      <c r="AC20" s="13"/>
      <c r="AD20" s="13">
        <f>D20*AA20/1000</f>
        <v>0</v>
      </c>
      <c r="AE20" s="13">
        <f>D20*AB20/1000</f>
        <v>0</v>
      </c>
      <c r="AF20" s="13">
        <f>D20*AC20/1000</f>
        <v>0</v>
      </c>
      <c r="AG20" s="13">
        <f t="shared" ref="AG20:AG22" si="16">E20+L20+S20+Z20</f>
        <v>70000</v>
      </c>
      <c r="AH20" s="14">
        <f t="shared" ref="AH20:AH22" si="17">I20+J20+K20+P20+Q20+R20+W20+X20+Y20+AD20+AE20+AF20</f>
        <v>1172.5</v>
      </c>
    </row>
    <row r="21" spans="1:34" ht="24.75" customHeight="1">
      <c r="A21" s="12">
        <v>16</v>
      </c>
      <c r="B21" s="5" t="s">
        <v>41</v>
      </c>
      <c r="C21" s="1" t="s">
        <v>24</v>
      </c>
      <c r="D21" s="9">
        <v>25</v>
      </c>
      <c r="E21" s="13">
        <f t="shared" si="12"/>
        <v>4000</v>
      </c>
      <c r="F21" s="13"/>
      <c r="G21" s="13"/>
      <c r="H21" s="13">
        <v>4000</v>
      </c>
      <c r="I21" s="13">
        <f>D21*F21/1000</f>
        <v>0</v>
      </c>
      <c r="J21" s="13">
        <f>D21*G21/1000</f>
        <v>0</v>
      </c>
      <c r="K21" s="13">
        <f>D21*H21/1000</f>
        <v>100</v>
      </c>
      <c r="L21" s="13">
        <f t="shared" si="13"/>
        <v>12000</v>
      </c>
      <c r="M21" s="13">
        <v>4000</v>
      </c>
      <c r="N21" s="13">
        <v>4000</v>
      </c>
      <c r="O21" s="13">
        <v>4000</v>
      </c>
      <c r="P21" s="13">
        <f>D21*M21/1000</f>
        <v>100</v>
      </c>
      <c r="Q21" s="13">
        <f>D21*N21/1000</f>
        <v>100</v>
      </c>
      <c r="R21" s="13">
        <f>D21*O21/1000</f>
        <v>100</v>
      </c>
      <c r="S21" s="13">
        <f t="shared" si="14"/>
        <v>12000</v>
      </c>
      <c r="T21" s="13">
        <v>4000</v>
      </c>
      <c r="U21" s="13">
        <v>4000</v>
      </c>
      <c r="V21" s="13">
        <v>4000</v>
      </c>
      <c r="W21" s="13">
        <f>D21*T21/1000</f>
        <v>100</v>
      </c>
      <c r="X21" s="13">
        <f>D21*U21/1000</f>
        <v>100</v>
      </c>
      <c r="Y21" s="13">
        <f>D21*V21/1000</f>
        <v>100</v>
      </c>
      <c r="Z21" s="13">
        <f t="shared" si="15"/>
        <v>2000</v>
      </c>
      <c r="AA21" s="13">
        <v>2000</v>
      </c>
      <c r="AB21" s="13"/>
      <c r="AC21" s="13"/>
      <c r="AD21" s="13">
        <f>D21*AA21/1000</f>
        <v>50</v>
      </c>
      <c r="AE21" s="13">
        <f>D21*AB21/1000</f>
        <v>0</v>
      </c>
      <c r="AF21" s="13">
        <f>D21*AC21/1000</f>
        <v>0</v>
      </c>
      <c r="AG21" s="13">
        <f t="shared" si="16"/>
        <v>30000</v>
      </c>
      <c r="AH21" s="14">
        <f t="shared" si="17"/>
        <v>750</v>
      </c>
    </row>
    <row r="22" spans="1:34">
      <c r="A22" s="12">
        <v>17</v>
      </c>
      <c r="B22" s="4" t="s">
        <v>42</v>
      </c>
      <c r="C22" s="1" t="s">
        <v>24</v>
      </c>
      <c r="D22" s="9">
        <v>430</v>
      </c>
      <c r="E22" s="13">
        <f t="shared" si="12"/>
        <v>100</v>
      </c>
      <c r="F22" s="13"/>
      <c r="G22" s="13"/>
      <c r="H22" s="13">
        <v>100</v>
      </c>
      <c r="I22" s="13">
        <f>D22*F22/1000</f>
        <v>0</v>
      </c>
      <c r="J22" s="13">
        <f>D22*G22/1000</f>
        <v>0</v>
      </c>
      <c r="K22" s="13">
        <f>D22*H22/1000</f>
        <v>43</v>
      </c>
      <c r="L22" s="13">
        <f t="shared" si="13"/>
        <v>100</v>
      </c>
      <c r="M22" s="13">
        <v>100</v>
      </c>
      <c r="N22" s="13"/>
      <c r="O22" s="13"/>
      <c r="P22" s="13">
        <f>D22*M22/1000</f>
        <v>43</v>
      </c>
      <c r="Q22" s="13">
        <f>D22*N22/1000</f>
        <v>0</v>
      </c>
      <c r="R22" s="13">
        <f>D22*O22/1000</f>
        <v>0</v>
      </c>
      <c r="S22" s="13">
        <f t="shared" si="14"/>
        <v>100</v>
      </c>
      <c r="T22" s="13">
        <v>100</v>
      </c>
      <c r="U22" s="13"/>
      <c r="V22" s="13"/>
      <c r="W22" s="13">
        <f>D22*T22/1000</f>
        <v>43</v>
      </c>
      <c r="X22" s="13">
        <f>D22*U22/1000</f>
        <v>0</v>
      </c>
      <c r="Y22" s="13">
        <f>D22*V22/1000</f>
        <v>0</v>
      </c>
      <c r="Z22" s="13">
        <f t="shared" si="15"/>
        <v>100</v>
      </c>
      <c r="AA22" s="13">
        <v>100</v>
      </c>
      <c r="AB22" s="13"/>
      <c r="AC22" s="13"/>
      <c r="AD22" s="13">
        <f>D22*AA22/1000</f>
        <v>43</v>
      </c>
      <c r="AE22" s="13">
        <f>D22*AB22/1000</f>
        <v>0</v>
      </c>
      <c r="AF22" s="13">
        <f>D22*AC22/1000</f>
        <v>0</v>
      </c>
      <c r="AG22" s="13">
        <f t="shared" si="16"/>
        <v>400</v>
      </c>
      <c r="AH22" s="14">
        <f t="shared" si="17"/>
        <v>172</v>
      </c>
    </row>
    <row r="23" spans="1:34">
      <c r="B23" s="15" t="s">
        <v>43</v>
      </c>
      <c r="C23" s="16"/>
      <c r="D23" s="16"/>
      <c r="E23" s="16">
        <f>SUM(E6:E22)</f>
        <v>38640</v>
      </c>
      <c r="F23" s="16">
        <f>SUM(F6:F22)</f>
        <v>0</v>
      </c>
      <c r="G23" s="16">
        <f>SUM(G6:G22)</f>
        <v>350</v>
      </c>
      <c r="H23" s="16">
        <f>SUM(H6:H22)</f>
        <v>38290</v>
      </c>
      <c r="I23" s="16">
        <f>SUM(I6:I22)</f>
        <v>0</v>
      </c>
      <c r="J23" s="16">
        <f>SUM(J6:J22)</f>
        <v>267</v>
      </c>
      <c r="K23" s="16">
        <f>SUM(K6:K22)</f>
        <v>6571.2</v>
      </c>
      <c r="L23" s="16">
        <f>SUM(L6:L22)</f>
        <v>108710</v>
      </c>
      <c r="M23" s="16">
        <f>SUM(M6:M22)</f>
        <v>36480</v>
      </c>
      <c r="N23" s="16">
        <f>SUM(N6:N22)</f>
        <v>36030</v>
      </c>
      <c r="O23" s="16">
        <f>SUM(O6:O22)</f>
        <v>36200</v>
      </c>
      <c r="P23" s="16">
        <f>SUM(P6:P22)</f>
        <v>2275.3000000000002</v>
      </c>
      <c r="Q23" s="16">
        <f>SUM(Q6:Q22)</f>
        <v>667</v>
      </c>
      <c r="R23" s="16">
        <f>SUM(R6:R22)</f>
        <v>781.5</v>
      </c>
      <c r="S23" s="16">
        <f>SUM(S6:S22)</f>
        <v>108454</v>
      </c>
      <c r="T23" s="16">
        <f>SUM(T6:T22)</f>
        <v>36454</v>
      </c>
      <c r="U23" s="16">
        <f>SUM(U6:U22)</f>
        <v>36000</v>
      </c>
      <c r="V23" s="16">
        <f>SUM(V6:V22)</f>
        <v>36000</v>
      </c>
      <c r="W23" s="16">
        <f>SUM(W6:W22)</f>
        <v>4266.4400000000005</v>
      </c>
      <c r="X23" s="16">
        <f>SUM(X6:X22)</f>
        <v>629.5</v>
      </c>
      <c r="Y23" s="16">
        <f>SUM(Y6:Y22)</f>
        <v>629.5</v>
      </c>
      <c r="Z23" s="16">
        <f>SUM(Z6:Z22)</f>
        <v>12100</v>
      </c>
      <c r="AA23" s="16">
        <f>SUM(AA6:AA22)</f>
        <v>12100</v>
      </c>
      <c r="AB23" s="16">
        <f>SUM(AB6:AB22)</f>
        <v>0</v>
      </c>
      <c r="AC23" s="16">
        <f>SUM(AC6:AC22)</f>
        <v>0</v>
      </c>
      <c r="AD23" s="16">
        <f>SUM(AD6:AD22)</f>
        <v>193</v>
      </c>
      <c r="AE23" s="16">
        <f>SUM(AE6:AE22)</f>
        <v>0</v>
      </c>
      <c r="AF23" s="16">
        <f>SUM(AF6:AF22)</f>
        <v>0</v>
      </c>
      <c r="AG23" s="16">
        <f>SUM(AG6:AG22)</f>
        <v>267904</v>
      </c>
      <c r="AH23" s="16">
        <f>SUM(AH6:AH22)</f>
        <v>16280.439999999999</v>
      </c>
    </row>
    <row r="26" spans="1:34">
      <c r="B26" s="17" t="s">
        <v>47</v>
      </c>
      <c r="C26" s="17"/>
      <c r="D26" s="17"/>
      <c r="E26" s="17" t="s">
        <v>48</v>
      </c>
      <c r="F26" s="17"/>
      <c r="G26" s="17"/>
    </row>
  </sheetData>
  <mergeCells count="17">
    <mergeCell ref="D3:D5"/>
    <mergeCell ref="E3:K3"/>
    <mergeCell ref="L3:R3"/>
    <mergeCell ref="S3:Y3"/>
    <mergeCell ref="A3:A5"/>
    <mergeCell ref="B3:B5"/>
    <mergeCell ref="C3:C5"/>
    <mergeCell ref="Z3:AF3"/>
    <mergeCell ref="AG3:AH4"/>
    <mergeCell ref="E4:H4"/>
    <mergeCell ref="I4:K4"/>
    <mergeCell ref="L4:O4"/>
    <mergeCell ref="P4:R4"/>
    <mergeCell ref="S4:V4"/>
    <mergeCell ref="W4:Y4"/>
    <mergeCell ref="Z4:AC4"/>
    <mergeCell ref="AD4:AF4"/>
  </mergeCells>
  <pageMargins left="0.15748031496062992" right="0.19685039370078741" top="0.19685039370078741" bottom="0.19685039370078741" header="0.51181102362204722" footer="0.51181102362204722"/>
  <pageSetup paperSize="9" scale="4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прочие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1</cp:lastModifiedBy>
  <cp:lastPrinted>2018-02-13T09:03:42Z</cp:lastPrinted>
  <dcterms:created xsi:type="dcterms:W3CDTF">2018-02-06T15:02:53Z</dcterms:created>
  <dcterms:modified xsi:type="dcterms:W3CDTF">2018-02-13T09:03:50Z</dcterms:modified>
</cp:coreProperties>
</file>