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нераз (2)" sheetId="1" r:id="rId1"/>
  </sheets>
  <calcPr calcId="124519"/>
</workbook>
</file>

<file path=xl/calcChain.xml><?xml version="1.0" encoding="utf-8"?>
<calcChain xmlns="http://schemas.openxmlformats.org/spreadsheetml/2006/main">
  <c r="AR53" i="1"/>
  <c r="AP14"/>
  <c r="AN14"/>
  <c r="AI14"/>
  <c r="AH14"/>
  <c r="AG14"/>
  <c r="AB14"/>
  <c r="AA14"/>
  <c r="Z14"/>
  <c r="V14"/>
  <c r="AQ14" s="1"/>
  <c r="U14"/>
  <c r="T14"/>
  <c r="S14"/>
  <c r="O14"/>
  <c r="N14"/>
  <c r="J14"/>
  <c r="AP11"/>
  <c r="AO11"/>
  <c r="AN11"/>
  <c r="AI11"/>
  <c r="AH11"/>
  <c r="AG11"/>
  <c r="AB11"/>
  <c r="AA11"/>
  <c r="Z11"/>
  <c r="V11"/>
  <c r="U11"/>
  <c r="T11"/>
  <c r="S11"/>
  <c r="O11"/>
  <c r="AQ11" s="1"/>
  <c r="N11"/>
  <c r="J11"/>
  <c r="AQ52"/>
  <c r="AP52"/>
  <c r="AO52"/>
  <c r="AN52"/>
  <c r="AI52"/>
  <c r="AH52"/>
  <c r="AG52"/>
  <c r="AB52"/>
  <c r="AA52"/>
  <c r="Z52"/>
  <c r="U52"/>
  <c r="T52"/>
  <c r="S52"/>
  <c r="O52"/>
  <c r="J52"/>
  <c r="AR14" l="1"/>
  <c r="AR11"/>
  <c r="AR52"/>
  <c r="O6"/>
  <c r="S6"/>
  <c r="T6"/>
  <c r="U6"/>
  <c r="O7"/>
  <c r="S7"/>
  <c r="T7"/>
  <c r="U7"/>
  <c r="O8"/>
  <c r="S8"/>
  <c r="T8"/>
  <c r="U8"/>
  <c r="O9"/>
  <c r="S9"/>
  <c r="T9"/>
  <c r="U9"/>
  <c r="O10"/>
  <c r="S10"/>
  <c r="T10"/>
  <c r="U10"/>
  <c r="O12"/>
  <c r="S12"/>
  <c r="T12"/>
  <c r="U12"/>
  <c r="O13"/>
  <c r="S13"/>
  <c r="T13"/>
  <c r="U13"/>
  <c r="O15"/>
  <c r="S15"/>
  <c r="T15"/>
  <c r="U15"/>
  <c r="O16"/>
  <c r="S16"/>
  <c r="T16"/>
  <c r="U16"/>
  <c r="O17"/>
  <c r="S17"/>
  <c r="T17"/>
  <c r="U17"/>
  <c r="S18"/>
  <c r="T18"/>
  <c r="U18"/>
  <c r="O19"/>
  <c r="S19"/>
  <c r="T19"/>
  <c r="U19"/>
  <c r="O20"/>
  <c r="S20"/>
  <c r="T20"/>
  <c r="U20"/>
  <c r="O21"/>
  <c r="S21"/>
  <c r="T21"/>
  <c r="U21"/>
  <c r="O22"/>
  <c r="S22"/>
  <c r="T22"/>
  <c r="U22"/>
  <c r="O23"/>
  <c r="S23"/>
  <c r="T23"/>
  <c r="U23"/>
  <c r="O24"/>
  <c r="S24"/>
  <c r="T24"/>
  <c r="U24"/>
  <c r="O25"/>
  <c r="S25"/>
  <c r="T25"/>
  <c r="U25"/>
  <c r="O26"/>
  <c r="S26"/>
  <c r="T26"/>
  <c r="U26"/>
  <c r="O27"/>
  <c r="S27"/>
  <c r="T27"/>
  <c r="U27"/>
  <c r="O28"/>
  <c r="S28"/>
  <c r="T28"/>
  <c r="U28"/>
  <c r="O29"/>
  <c r="S29"/>
  <c r="T29"/>
  <c r="U29"/>
  <c r="O30"/>
  <c r="S30"/>
  <c r="T30"/>
  <c r="U30"/>
  <c r="O31"/>
  <c r="S31"/>
  <c r="T31"/>
  <c r="U31"/>
  <c r="O32"/>
  <c r="S32"/>
  <c r="T32"/>
  <c r="U32"/>
  <c r="O33"/>
  <c r="S33"/>
  <c r="T33"/>
  <c r="U33"/>
  <c r="O34"/>
  <c r="S34"/>
  <c r="T34"/>
  <c r="U34"/>
  <c r="O35"/>
  <c r="S35"/>
  <c r="T35"/>
  <c r="U35"/>
  <c r="O36"/>
  <c r="S36"/>
  <c r="T36"/>
  <c r="U36"/>
  <c r="O37"/>
  <c r="S37"/>
  <c r="T37"/>
  <c r="U37"/>
  <c r="O38"/>
  <c r="S38"/>
  <c r="T38"/>
  <c r="U38"/>
  <c r="O39"/>
  <c r="S39"/>
  <c r="T39"/>
  <c r="U39"/>
  <c r="O40"/>
  <c r="S40"/>
  <c r="T40"/>
  <c r="U40"/>
  <c r="O41"/>
  <c r="S41"/>
  <c r="T41"/>
  <c r="U41"/>
  <c r="O42"/>
  <c r="S42"/>
  <c r="T42"/>
  <c r="U42"/>
  <c r="O43"/>
  <c r="S43"/>
  <c r="T43"/>
  <c r="U43"/>
  <c r="O44"/>
  <c r="S44"/>
  <c r="T44"/>
  <c r="U44"/>
  <c r="O45"/>
  <c r="S45"/>
  <c r="T45"/>
  <c r="U45"/>
  <c r="O46"/>
  <c r="S46"/>
  <c r="T46"/>
  <c r="U46"/>
  <c r="O47"/>
  <c r="S47"/>
  <c r="T47"/>
  <c r="U47"/>
  <c r="S48"/>
  <c r="T48"/>
  <c r="U48"/>
  <c r="O49"/>
  <c r="S49"/>
  <c r="T49"/>
  <c r="U49"/>
  <c r="O50"/>
  <c r="S50"/>
  <c r="T50"/>
  <c r="U50"/>
  <c r="O51"/>
  <c r="S51"/>
  <c r="T51"/>
  <c r="U51"/>
  <c r="AP51"/>
  <c r="AO51"/>
  <c r="AN51"/>
  <c r="AI51"/>
  <c r="AH51"/>
  <c r="AG51"/>
  <c r="AB51"/>
  <c r="AA51"/>
  <c r="Z51"/>
  <c r="AQ51"/>
  <c r="AP50"/>
  <c r="AO50"/>
  <c r="AN50"/>
  <c r="AI50"/>
  <c r="AH50"/>
  <c r="AG50"/>
  <c r="AB50"/>
  <c r="AA50"/>
  <c r="Z50"/>
  <c r="AQ50"/>
  <c r="J50"/>
  <c r="J51"/>
  <c r="AR50" l="1"/>
  <c r="AR51"/>
  <c r="AP13"/>
  <c r="AN13"/>
  <c r="AI13"/>
  <c r="AH13"/>
  <c r="AG13"/>
  <c r="AB13"/>
  <c r="AA13"/>
  <c r="Z13"/>
  <c r="V13"/>
  <c r="AQ13" s="1"/>
  <c r="N13"/>
  <c r="J13"/>
  <c r="AR13" l="1"/>
  <c r="AP12" l="1"/>
  <c r="AO12"/>
  <c r="AN12"/>
  <c r="AI12"/>
  <c r="AH12"/>
  <c r="AG12"/>
  <c r="AB12"/>
  <c r="AA12"/>
  <c r="Z12"/>
  <c r="V12"/>
  <c r="N12"/>
  <c r="J12"/>
  <c r="AQ12" l="1"/>
  <c r="AR12"/>
  <c r="AP49"/>
  <c r="AO49"/>
  <c r="AN49"/>
  <c r="AJ49"/>
  <c r="AI49"/>
  <c r="AH49"/>
  <c r="AG49"/>
  <c r="AC49"/>
  <c r="AB49"/>
  <c r="AA49"/>
  <c r="Z49"/>
  <c r="V49"/>
  <c r="AQ49" s="1"/>
  <c r="N49"/>
  <c r="J49"/>
  <c r="AP48"/>
  <c r="AO48"/>
  <c r="AI48"/>
  <c r="AH48"/>
  <c r="AB48"/>
  <c r="AA48"/>
  <c r="Z48"/>
  <c r="V48"/>
  <c r="AQ48" s="1"/>
  <c r="N48"/>
  <c r="J48"/>
  <c r="AP47"/>
  <c r="AO47"/>
  <c r="AN47"/>
  <c r="AJ47"/>
  <c r="AI47"/>
  <c r="AH47"/>
  <c r="AG47"/>
  <c r="AC47"/>
  <c r="AB47"/>
  <c r="AA47"/>
  <c r="Z47"/>
  <c r="V47"/>
  <c r="N47"/>
  <c r="J47"/>
  <c r="AP46"/>
  <c r="AO46"/>
  <c r="AN46"/>
  <c r="AJ46"/>
  <c r="AI46"/>
  <c r="AH46"/>
  <c r="AG46"/>
  <c r="AC46"/>
  <c r="AB46"/>
  <c r="AA46"/>
  <c r="Z46"/>
  <c r="V46"/>
  <c r="AQ46" s="1"/>
  <c r="N46"/>
  <c r="J46"/>
  <c r="AP45"/>
  <c r="AO45"/>
  <c r="AN45"/>
  <c r="AJ45"/>
  <c r="AI45"/>
  <c r="AH45"/>
  <c r="AG45"/>
  <c r="AC45"/>
  <c r="AB45"/>
  <c r="AA45"/>
  <c r="Z45"/>
  <c r="V45"/>
  <c r="N45"/>
  <c r="J45"/>
  <c r="AP44"/>
  <c r="AO44"/>
  <c r="AN44"/>
  <c r="AJ44"/>
  <c r="AI44"/>
  <c r="AH44"/>
  <c r="AG44"/>
  <c r="AC44"/>
  <c r="AB44"/>
  <c r="AA44"/>
  <c r="Z44"/>
  <c r="V44"/>
  <c r="AQ44" s="1"/>
  <c r="N44"/>
  <c r="J44"/>
  <c r="AP43"/>
  <c r="AO43"/>
  <c r="AN43"/>
  <c r="AJ43"/>
  <c r="AI43"/>
  <c r="AH43"/>
  <c r="AG43"/>
  <c r="AC43"/>
  <c r="AB43"/>
  <c r="AA43"/>
  <c r="Z43"/>
  <c r="V43"/>
  <c r="AQ43" s="1"/>
  <c r="N43"/>
  <c r="L43"/>
  <c r="J43"/>
  <c r="AP42"/>
  <c r="AO42"/>
  <c r="AN42"/>
  <c r="AJ42"/>
  <c r="AI42"/>
  <c r="AH42"/>
  <c r="AG42"/>
  <c r="AC42"/>
  <c r="AB42"/>
  <c r="AA42"/>
  <c r="Z42"/>
  <c r="V42"/>
  <c r="AQ42" s="1"/>
  <c r="N42"/>
  <c r="J42"/>
  <c r="AP41"/>
  <c r="AO41"/>
  <c r="AN41"/>
  <c r="AJ41"/>
  <c r="AI41"/>
  <c r="AH41"/>
  <c r="AG41"/>
  <c r="AC41"/>
  <c r="AB41"/>
  <c r="AA41"/>
  <c r="Z41"/>
  <c r="V41"/>
  <c r="N41"/>
  <c r="L41"/>
  <c r="J41"/>
  <c r="AP40"/>
  <c r="AO40"/>
  <c r="AN40"/>
  <c r="AJ40"/>
  <c r="AI40"/>
  <c r="AH40"/>
  <c r="AG40"/>
  <c r="AC40"/>
  <c r="AB40"/>
  <c r="AA40"/>
  <c r="Z40"/>
  <c r="V40"/>
  <c r="AQ40" s="1"/>
  <c r="N40"/>
  <c r="L40"/>
  <c r="J40"/>
  <c r="AP39"/>
  <c r="AO39"/>
  <c r="AN39"/>
  <c r="AJ39"/>
  <c r="AI39"/>
  <c r="AH39"/>
  <c r="AG39"/>
  <c r="AC39"/>
  <c r="AB39"/>
  <c r="AA39"/>
  <c r="Z39"/>
  <c r="V39"/>
  <c r="AQ39" s="1"/>
  <c r="N39"/>
  <c r="L39"/>
  <c r="J39"/>
  <c r="AP38"/>
  <c r="AO38"/>
  <c r="AN38"/>
  <c r="AJ38"/>
  <c r="AI38"/>
  <c r="AH38"/>
  <c r="AG38"/>
  <c r="AC38"/>
  <c r="AB38"/>
  <c r="AA38"/>
  <c r="Z38"/>
  <c r="V38"/>
  <c r="N38"/>
  <c r="L38"/>
  <c r="J38"/>
  <c r="AP37"/>
  <c r="AO37"/>
  <c r="AN37"/>
  <c r="AJ37"/>
  <c r="AI37"/>
  <c r="AH37"/>
  <c r="AG37"/>
  <c r="AC37"/>
  <c r="AB37"/>
  <c r="AA37"/>
  <c r="Z37"/>
  <c r="V37"/>
  <c r="AQ37" s="1"/>
  <c r="N37"/>
  <c r="L37"/>
  <c r="J37"/>
  <c r="AP36"/>
  <c r="AO36"/>
  <c r="AN36"/>
  <c r="AJ36"/>
  <c r="AI36"/>
  <c r="AH36"/>
  <c r="AG36"/>
  <c r="AC36"/>
  <c r="AB36"/>
  <c r="AA36"/>
  <c r="Z36"/>
  <c r="V36"/>
  <c r="AQ36" s="1"/>
  <c r="N36"/>
  <c r="L36"/>
  <c r="J36"/>
  <c r="AP35"/>
  <c r="AO35"/>
  <c r="AN35"/>
  <c r="AJ35"/>
  <c r="AI35"/>
  <c r="AH35"/>
  <c r="AG35"/>
  <c r="AC35"/>
  <c r="AB35"/>
  <c r="AA35"/>
  <c r="Z35"/>
  <c r="V35"/>
  <c r="AQ35" s="1"/>
  <c r="N35"/>
  <c r="L35"/>
  <c r="J35"/>
  <c r="AP34"/>
  <c r="AO34"/>
  <c r="AN34"/>
  <c r="AJ34"/>
  <c r="AI34"/>
  <c r="AH34"/>
  <c r="AG34"/>
  <c r="AC34"/>
  <c r="AB34"/>
  <c r="AA34"/>
  <c r="Z34"/>
  <c r="V34"/>
  <c r="AQ34" s="1"/>
  <c r="N34"/>
  <c r="L34"/>
  <c r="J34"/>
  <c r="AP33"/>
  <c r="AO33"/>
  <c r="AN33"/>
  <c r="AJ33"/>
  <c r="AI33"/>
  <c r="AH33"/>
  <c r="AG33"/>
  <c r="AC33"/>
  <c r="AB33"/>
  <c r="AA33"/>
  <c r="Z33"/>
  <c r="V33"/>
  <c r="AQ33" s="1"/>
  <c r="N33"/>
  <c r="L33"/>
  <c r="J33"/>
  <c r="AP32"/>
  <c r="AO32"/>
  <c r="AN32"/>
  <c r="AJ32"/>
  <c r="AI32"/>
  <c r="AH32"/>
  <c r="AG32"/>
  <c r="AC32"/>
  <c r="AB32"/>
  <c r="AA32"/>
  <c r="Z32"/>
  <c r="V32"/>
  <c r="AQ32" s="1"/>
  <c r="N32"/>
  <c r="J32"/>
  <c r="AP31"/>
  <c r="AO31"/>
  <c r="AN31"/>
  <c r="AJ31"/>
  <c r="AI31"/>
  <c r="AH31"/>
  <c r="AG31"/>
  <c r="AC31"/>
  <c r="AB31"/>
  <c r="AA31"/>
  <c r="Z31"/>
  <c r="V31"/>
  <c r="AQ31" s="1"/>
  <c r="N31"/>
  <c r="L31"/>
  <c r="J31"/>
  <c r="AP30"/>
  <c r="AO30"/>
  <c r="AN30"/>
  <c r="AJ30"/>
  <c r="AI30"/>
  <c r="AH30"/>
  <c r="AG30"/>
  <c r="AC30"/>
  <c r="AB30"/>
  <c r="AA30"/>
  <c r="Z30"/>
  <c r="V30"/>
  <c r="AQ30" s="1"/>
  <c r="N30"/>
  <c r="L30"/>
  <c r="J30"/>
  <c r="AP29"/>
  <c r="AO29"/>
  <c r="AN29"/>
  <c r="AJ29"/>
  <c r="AI29"/>
  <c r="AH29"/>
  <c r="AG29"/>
  <c r="AC29"/>
  <c r="AB29"/>
  <c r="AA29"/>
  <c r="Z29"/>
  <c r="V29"/>
  <c r="AQ29" s="1"/>
  <c r="N29"/>
  <c r="L29"/>
  <c r="J29"/>
  <c r="AP28"/>
  <c r="AO28"/>
  <c r="AN28"/>
  <c r="AJ28"/>
  <c r="AI28"/>
  <c r="AH28"/>
  <c r="AG28"/>
  <c r="AC28"/>
  <c r="AB28"/>
  <c r="AA28"/>
  <c r="Z28"/>
  <c r="V28"/>
  <c r="AQ28" s="1"/>
  <c r="N28"/>
  <c r="L28"/>
  <c r="J28"/>
  <c r="AP27"/>
  <c r="AO27"/>
  <c r="AN27"/>
  <c r="AJ27"/>
  <c r="AI27"/>
  <c r="AH27"/>
  <c r="AG27"/>
  <c r="AC27"/>
  <c r="AB27"/>
  <c r="AA27"/>
  <c r="Z27"/>
  <c r="V27"/>
  <c r="AQ27" s="1"/>
  <c r="N27"/>
  <c r="J27"/>
  <c r="AP26"/>
  <c r="AO26"/>
  <c r="AN26"/>
  <c r="AJ26"/>
  <c r="AI26"/>
  <c r="AH26"/>
  <c r="AG26"/>
  <c r="AC26"/>
  <c r="AB26"/>
  <c r="AA26"/>
  <c r="Z26"/>
  <c r="V26"/>
  <c r="AQ26" s="1"/>
  <c r="N26"/>
  <c r="J26"/>
  <c r="AP25"/>
  <c r="AO25"/>
  <c r="AN25"/>
  <c r="AJ25"/>
  <c r="AI25"/>
  <c r="AH25"/>
  <c r="AG25"/>
  <c r="AC25"/>
  <c r="AB25"/>
  <c r="AA25"/>
  <c r="Z25"/>
  <c r="V25"/>
  <c r="AQ25" s="1"/>
  <c r="N25"/>
  <c r="L25"/>
  <c r="J25"/>
  <c r="AP24"/>
  <c r="AO24"/>
  <c r="AN24"/>
  <c r="AJ24"/>
  <c r="AI24"/>
  <c r="AH24"/>
  <c r="AG24"/>
  <c r="AC24"/>
  <c r="AB24"/>
  <c r="AA24"/>
  <c r="Z24"/>
  <c r="V24"/>
  <c r="AQ24" s="1"/>
  <c r="N24"/>
  <c r="J24"/>
  <c r="AP23"/>
  <c r="AO23"/>
  <c r="AN23"/>
  <c r="AJ23"/>
  <c r="AI23"/>
  <c r="AH23"/>
  <c r="AG23"/>
  <c r="AC23"/>
  <c r="AB23"/>
  <c r="AA23"/>
  <c r="Z23"/>
  <c r="V23"/>
  <c r="AQ23" s="1"/>
  <c r="N23"/>
  <c r="J23"/>
  <c r="AP22"/>
  <c r="AO22"/>
  <c r="AN22"/>
  <c r="AJ22"/>
  <c r="AI22"/>
  <c r="AH22"/>
  <c r="AG22"/>
  <c r="AC22"/>
  <c r="AB22"/>
  <c r="AA22"/>
  <c r="Z22"/>
  <c r="V22"/>
  <c r="N22"/>
  <c r="J22"/>
  <c r="AP21"/>
  <c r="AO21"/>
  <c r="AN21"/>
  <c r="AJ21"/>
  <c r="AI21"/>
  <c r="AH21"/>
  <c r="AG21"/>
  <c r="AC21"/>
  <c r="AB21"/>
  <c r="AA21"/>
  <c r="Z21"/>
  <c r="V21"/>
  <c r="AQ21" s="1"/>
  <c r="N21"/>
  <c r="L21"/>
  <c r="J21"/>
  <c r="AP20"/>
  <c r="AO20"/>
  <c r="AN20"/>
  <c r="AJ20"/>
  <c r="AI20"/>
  <c r="AH20"/>
  <c r="AG20"/>
  <c r="AC20"/>
  <c r="AB20"/>
  <c r="AA20"/>
  <c r="Z20"/>
  <c r="V20"/>
  <c r="AQ20" s="1"/>
  <c r="N20"/>
  <c r="L20"/>
  <c r="J20"/>
  <c r="AP19"/>
  <c r="AO19"/>
  <c r="AN19"/>
  <c r="AJ19"/>
  <c r="AI19"/>
  <c r="AH19"/>
  <c r="AG19"/>
  <c r="AC19"/>
  <c r="AB19"/>
  <c r="AA19"/>
  <c r="Z19"/>
  <c r="V19"/>
  <c r="AQ19" s="1"/>
  <c r="N19"/>
  <c r="L19"/>
  <c r="J19"/>
  <c r="AP18"/>
  <c r="AO18"/>
  <c r="AI18"/>
  <c r="AH18"/>
  <c r="AG18"/>
  <c r="AC18"/>
  <c r="AQ18" s="1"/>
  <c r="AB18"/>
  <c r="AA18"/>
  <c r="N18"/>
  <c r="J18"/>
  <c r="AP17"/>
  <c r="AO17"/>
  <c r="AN17"/>
  <c r="AJ17"/>
  <c r="AI17"/>
  <c r="AH17"/>
  <c r="AG17"/>
  <c r="AC17"/>
  <c r="AB17"/>
  <c r="AA17"/>
  <c r="Z17"/>
  <c r="V17"/>
  <c r="AQ17" s="1"/>
  <c r="N17"/>
  <c r="J17"/>
  <c r="AP16"/>
  <c r="AO16"/>
  <c r="AN16"/>
  <c r="AJ16"/>
  <c r="AI16"/>
  <c r="AH16"/>
  <c r="AG16"/>
  <c r="AC16"/>
  <c r="AB16"/>
  <c r="AA16"/>
  <c r="Z16"/>
  <c r="V16"/>
  <c r="AQ16"/>
  <c r="N16"/>
  <c r="J16"/>
  <c r="AP15"/>
  <c r="AO15"/>
  <c r="AN15"/>
  <c r="AJ15"/>
  <c r="AI15"/>
  <c r="AH15"/>
  <c r="AG15"/>
  <c r="AC15"/>
  <c r="AB15"/>
  <c r="AA15"/>
  <c r="Z15"/>
  <c r="V15"/>
  <c r="N15"/>
  <c r="J15"/>
  <c r="AP10"/>
  <c r="AO10"/>
  <c r="AN10"/>
  <c r="AI10"/>
  <c r="AH10"/>
  <c r="AG10"/>
  <c r="AB10"/>
  <c r="AA10"/>
  <c r="Z10"/>
  <c r="V10"/>
  <c r="AQ10" s="1"/>
  <c r="N10"/>
  <c r="J10"/>
  <c r="AP9"/>
  <c r="AO9"/>
  <c r="AN9"/>
  <c r="AJ9"/>
  <c r="AI9"/>
  <c r="AH9"/>
  <c r="AG9"/>
  <c r="AC9"/>
  <c r="AB9"/>
  <c r="AA9"/>
  <c r="Z9"/>
  <c r="V9"/>
  <c r="N9"/>
  <c r="J9"/>
  <c r="AP8"/>
  <c r="AO8"/>
  <c r="AN8"/>
  <c r="AJ8"/>
  <c r="AI8"/>
  <c r="AH8"/>
  <c r="AG8"/>
  <c r="AC8"/>
  <c r="AB8"/>
  <c r="AA8"/>
  <c r="Z8"/>
  <c r="V8"/>
  <c r="AQ8" s="1"/>
  <c r="N8"/>
  <c r="J8"/>
  <c r="AP7"/>
  <c r="AO7"/>
  <c r="AN7"/>
  <c r="AJ7"/>
  <c r="AI7"/>
  <c r="AH7"/>
  <c r="AG7"/>
  <c r="AC7"/>
  <c r="AB7"/>
  <c r="AA7"/>
  <c r="Z7"/>
  <c r="V7"/>
  <c r="AQ7" s="1"/>
  <c r="N7"/>
  <c r="J7"/>
  <c r="AP6"/>
  <c r="AO6"/>
  <c r="AN6"/>
  <c r="AJ6"/>
  <c r="AI6"/>
  <c r="AH6"/>
  <c r="AG6"/>
  <c r="AC6"/>
  <c r="AB6"/>
  <c r="AA6"/>
  <c r="Z6"/>
  <c r="V6"/>
  <c r="N6"/>
  <c r="J6"/>
  <c r="AQ6" l="1"/>
  <c r="AQ22"/>
  <c r="AQ41"/>
  <c r="AQ38"/>
  <c r="AQ45"/>
  <c r="AQ47"/>
  <c r="AR8"/>
  <c r="AR49"/>
  <c r="AR6"/>
  <c r="AR7"/>
  <c r="AR10"/>
  <c r="AR16"/>
  <c r="AR17"/>
  <c r="AR19"/>
  <c r="AR21"/>
  <c r="AR22"/>
  <c r="AR23"/>
  <c r="AR24"/>
  <c r="AR28"/>
  <c r="AR30"/>
  <c r="AR33"/>
  <c r="AR35"/>
  <c r="AR37"/>
  <c r="AR39"/>
  <c r="AR41"/>
  <c r="AR42"/>
  <c r="AR48"/>
  <c r="AR18"/>
  <c r="AR20"/>
  <c r="AR25"/>
  <c r="AR26"/>
  <c r="AR27"/>
  <c r="AR29"/>
  <c r="AR31"/>
  <c r="AR32"/>
  <c r="AR34"/>
  <c r="AR36"/>
  <c r="AR38"/>
  <c r="AR40"/>
  <c r="AR43"/>
  <c r="AR44"/>
  <c r="AR45"/>
  <c r="AR47"/>
  <c r="AQ9"/>
  <c r="AR9"/>
  <c r="AR15"/>
  <c r="AR46"/>
  <c r="AQ15"/>
</calcChain>
</file>

<file path=xl/sharedStrings.xml><?xml version="1.0" encoding="utf-8"?>
<sst xmlns="http://schemas.openxmlformats.org/spreadsheetml/2006/main" count="158" uniqueCount="92">
  <si>
    <t xml:space="preserve">Торг.наимен.
</t>
  </si>
  <si>
    <t xml:space="preserve">Лек.форма
</t>
  </si>
  <si>
    <t>ед. изм.</t>
  </si>
  <si>
    <t>Остаток  на 1 .01.2017г</t>
  </si>
  <si>
    <t>Остаток  на 1 .02.2017г</t>
  </si>
  <si>
    <t>цена</t>
  </si>
  <si>
    <t>Потребность  Всего</t>
  </si>
  <si>
    <t>в том числе</t>
  </si>
  <si>
    <t>1-й квартал</t>
  </si>
  <si>
    <t>2-ой квартал</t>
  </si>
  <si>
    <t>3-й квартал</t>
  </si>
  <si>
    <t>4-й квартал</t>
  </si>
  <si>
    <t>Всего сумма</t>
  </si>
  <si>
    <t>кол-во</t>
  </si>
  <si>
    <t xml:space="preserve">сумма </t>
  </si>
  <si>
    <t>сумма</t>
  </si>
  <si>
    <t>ГФ кол-во</t>
  </si>
  <si>
    <t>Собств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</si>
  <si>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</si>
  <si>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</si>
  <si>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</si>
  <si>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</si>
  <si>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</si>
  <si>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</si>
  <si>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</si>
  <si>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</si>
  <si>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</si>
  <si>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</si>
  <si>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</si>
  <si>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</si>
  <si>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</si>
  <si>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</si>
  <si>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набор</t>
  </si>
  <si>
    <t>Микропипетки для забора капиллярной крови (Набор для МКА)</t>
  </si>
  <si>
    <t>Держатель для микропипеток</t>
  </si>
  <si>
    <t>штук</t>
  </si>
  <si>
    <t>упаковка</t>
  </si>
  <si>
    <t>Наконечник на дозатор 10-1000 мкл, в упаковке 500 шт</t>
  </si>
  <si>
    <t xml:space="preserve">набор </t>
  </si>
  <si>
    <t>Миксер (вошер) для встряхивания (перемешивания) пробирок</t>
  </si>
  <si>
    <t>шт</t>
  </si>
  <si>
    <t>уп</t>
  </si>
  <si>
    <t>рул</t>
  </si>
  <si>
    <t>аспирационный наконечник Янкуэра:  стандартный с одним центральным и четырьмя боковыми отверстиями; С пальцевой регулировкой разрежения (вакуум-контролем); Рукоятка с противоскользящим рельефом; Стерильный; Одноразовый; Наконечник из прозрачного полипропилена; Отверстие на рукоятке 7х7 мм для вакуум-контроля; Универсальный коннектор для соединительной трубки на проксимальном конце; Мягкие коннекторы на обоих концах трубки; Количество в коробке - 50 шт</t>
  </si>
  <si>
    <t>упак</t>
  </si>
  <si>
    <t>бак пластмассовый красной крышкой 30-35 л</t>
  </si>
  <si>
    <t>Бинт медицинский не стерильный 7*14</t>
  </si>
  <si>
    <t>бумага -крафт 100*106см 5кг/60 листов</t>
  </si>
  <si>
    <t>бумага для термопринтерного  к анализатору гематологическому KX-21N</t>
  </si>
  <si>
    <t>бумага фильтровальная</t>
  </si>
  <si>
    <t>виниловые браслеты (красный)</t>
  </si>
  <si>
    <t>виниловые браслеты (оранжевый)</t>
  </si>
  <si>
    <t>виниловые браслеты (фиолет)</t>
  </si>
  <si>
    <t>Воск хирургический для костной ткани гемостатический стерильный  в виде свечей светло-желтого цвета по 2,5 гр. в коробках по 10 шт.</t>
  </si>
  <si>
    <t>вата хирургическая нестирильная 100 гр из хлопко-волокна 3 сорта, с включением вискозного волокна 1 сорта не более 30%</t>
  </si>
  <si>
    <t>весы напольные медицинские  Технические  характеристики: Наибольший предел взвешивания, кг 200, Дискретность отсчёта при весе от 1 до 100 кг, г 50; Дискретность отсчёта при весе от 100 до НПВ, г 100; Диапазон выборки массы тары, кг 20;  Время непрерывной работы не менее  ч 16; Класс точности средний (III); Питание от сети, В/Гц 220/50; Потребляемая мощность, Вт 20; Размеры грузоприёмной платформы,  не менее мм 300х300х65
Размеры блока управления, мм 240х240х150 Масса, кг 3,6 Габаритные размеры (с упаковкой), мм 520х320х110; Масса ( с упаковкой), кг 4,1</t>
  </si>
  <si>
    <t>гемороидальный зажим окочатый прямые 215мм</t>
  </si>
  <si>
    <t>гемороидальный зажим окочатый изогнутые 215мм</t>
  </si>
  <si>
    <t>Диссекторс прямыми ручуками 200мм</t>
  </si>
  <si>
    <t>емкость для хранения термометров с ячейками</t>
  </si>
  <si>
    <t>емкость для 6% перекиси водорода  (стекло темное, объем 200мл)</t>
  </si>
  <si>
    <t>жгут венозный с автоматической застежкой (длина-45 см, ширина 2,5 см.)</t>
  </si>
  <si>
    <t>жгут кровоостанановливающий  (размер длина 75 см, ширина 2см)</t>
  </si>
  <si>
    <t>зажим кровоостанавливающий  зубчатый прямой №3 25 см</t>
  </si>
  <si>
    <t xml:space="preserve">зажим кровоостанавливающий зубчатый №3 Кохера </t>
  </si>
  <si>
    <t>зажим кровоостанавливающий зубчатый №1 15 см</t>
  </si>
  <si>
    <t>зажим кровоостанавливающий зубчатый №2 20 см</t>
  </si>
  <si>
    <t>зажим кровоостанавливающий зубчатый №3 24 см</t>
  </si>
  <si>
    <t>зажим Федорова</t>
  </si>
  <si>
    <t>Иглодержатель легированный сосудистый (200 мм)</t>
  </si>
  <si>
    <t>Индикатор для контроля стерилизации и дезинфекции в среде озона (1 упаковка по 20 шт)</t>
  </si>
  <si>
    <t xml:space="preserve">Инлайн-штатив для подогрева эритроцитов Технические характеристики:
питание – 220В/50Гц
потребляемая мощность, Вт, не более 60
время нагрева теплообменника, мин, около 1
диапазон регулирования температуры теплообменника, 0С 37...41
габаритные размеры (Ш-В-Г),мм не менее – 125х175х138
диаметр трубки инфузионного проводника, мм 4,0; 5,0
вес, кг 1, 3
</t>
  </si>
  <si>
    <t>Компрессорный небулайзер Технические характеристики: Вес ингалятора (кг)  не менее 1,9;  Средний аэродинамический размер частиц  (мкм 3; производительность (мл/мин) 0,4; Кол-во аэрозоля в %, менее 5 мкм (%) не менее 76; Максимальный воздушный поток (л/мин) не менее 8; Остаточный объем  (мл) не менее 0,7; Рабочий воздушный поток с небулазерной камерой (л/мин) не менее 3,7; Описание камеры ингалятора- с виртуальными клапанами вдоха и выдоха; Обработка камеры ингалятора - кипячение, автоклавирование.</t>
  </si>
  <si>
    <t xml:space="preserve">кружка эсмарха состоит из полителенового резервуара ( пакета) с нанисенными натписями и дилениями, соединенные со сливной трубой из поливинилхлорида (ПВХ), фиксатора для сливной трубки и наконечника. Объем вмещаймой жидкости 2,0л. Кружка эсмарха выполнина из экологически  чистых материалов. </t>
  </si>
  <si>
    <t>Катетер уретральный женский, однократного применения, стерильный, размеры: 10, 12, 14, 16, длиной 18 см, диаметром (мм): 3.3, 4.0, 4.7, 5.3 по 10 шт каждого</t>
  </si>
  <si>
    <t>Катетер торакальный, прямой силиконовый одноразового применения размерами (Сh):  24; 28;</t>
  </si>
  <si>
    <t>Катетер дренажный, торакальный с троакаром, 24 Fr</t>
  </si>
  <si>
    <t>шприцы инсулиновые</t>
  </si>
  <si>
    <t xml:space="preserve">Бахилы полиэтиленовые стандартные прочные 14 мкр
50 пар в упаковке,500 пар в коробке
</t>
  </si>
  <si>
    <t>круг подкладной (под крестец)</t>
  </si>
  <si>
    <t xml:space="preserve">круг подкладной маленький </t>
  </si>
  <si>
    <t>№ лота</t>
  </si>
  <si>
    <t xml:space="preserve">Итого </t>
  </si>
  <si>
    <t>Термобумага к электрокардиографу, двенадцатиканальный, ЭК 12Т-01-"Р-Д", размер 110*30</t>
  </si>
  <si>
    <t>термометр для измерения температуры тела, инфракрасный, бесконтактный, ЖК дисплей, время замера 1с</t>
  </si>
  <si>
    <t>проявитель на 15 л сухой</t>
  </si>
  <si>
    <t>проявитель на 15 л жидкий</t>
  </si>
  <si>
    <t>фиксаж Retina XPE на 15 л жидкий</t>
  </si>
  <si>
    <t>фиксаж на 15л. сухой</t>
  </si>
  <si>
    <t>приложение 2</t>
  </si>
  <si>
    <t>Главный врач</t>
  </si>
  <si>
    <t>Бижанов К.Б.</t>
  </si>
</sst>
</file>

<file path=xl/styles.xml><?xml version="1.0" encoding="utf-8"?>
<styleSheet xmlns="http://schemas.openxmlformats.org/spreadsheetml/2006/main">
  <numFmts count="17">
    <numFmt numFmtId="43" formatCode="_-* #,##0.00_р_._-;\-* #,##0.00_р_._-;_-* &quot;-&quot;??_р_._-;_-@_-"/>
    <numFmt numFmtId="164" formatCode="0.000"/>
    <numFmt numFmtId="165" formatCode="#,##0.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  <numFmt numFmtId="179" formatCode="_-* #,##0_р_._-;\-* #,##0_р_._-;_-* &quot;-&quot;??_р_._-;_-@_-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"/>
      <family val="1"/>
    </font>
    <font>
      <sz val="8"/>
      <name val="Arial"/>
      <family val="2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6F9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4">
    <xf numFmtId="0" fontId="0" fillId="0" borderId="0"/>
    <xf numFmtId="0" fontId="2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>
      <alignment horizontal="center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2" fillId="0" borderId="0">
      <alignment horizontal="center"/>
    </xf>
    <xf numFmtId="0" fontId="2" fillId="0" borderId="0">
      <alignment horizontal="center"/>
    </xf>
    <xf numFmtId="0" fontId="7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7" fillId="0" borderId="0"/>
    <xf numFmtId="0" fontId="7" fillId="0" borderId="0"/>
    <xf numFmtId="0" fontId="2" fillId="0" borderId="0">
      <alignment horizontal="center"/>
    </xf>
    <xf numFmtId="0" fontId="9" fillId="0" borderId="0"/>
    <xf numFmtId="0" fontId="7" fillId="0" borderId="0"/>
    <xf numFmtId="0" fontId="8" fillId="0" borderId="0"/>
    <xf numFmtId="0" fontId="7" fillId="0" borderId="0"/>
    <xf numFmtId="166" fontId="7" fillId="0" borderId="0" applyFont="0" applyFill="0" applyBorder="0" applyAlignment="0" applyProtection="0"/>
    <xf numFmtId="167" fontId="10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71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11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168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4" fontId="12" fillId="0" borderId="0" applyFill="0" applyBorder="0" applyAlignment="0"/>
    <xf numFmtId="38" fontId="13" fillId="0" borderId="8">
      <alignment vertical="center"/>
    </xf>
    <xf numFmtId="167" fontId="10" fillId="0" borderId="0" applyFill="0" applyBorder="0" applyAlignment="0"/>
    <xf numFmtId="168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7" fillId="0" borderId="0"/>
    <xf numFmtId="0" fontId="14" fillId="0" borderId="9" applyNumberFormat="0" applyAlignment="0" applyProtection="0">
      <alignment horizontal="left" vertical="center"/>
    </xf>
    <xf numFmtId="0" fontId="14" fillId="0" borderId="3">
      <alignment horizontal="left" vertical="center"/>
    </xf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7" fillId="0" borderId="0">
      <alignment horizontal="center"/>
    </xf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10" fillId="0" borderId="0" applyFill="0" applyBorder="0" applyAlignment="0"/>
    <xf numFmtId="168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7" fillId="0" borderId="0">
      <alignment horizontal="center"/>
    </xf>
    <xf numFmtId="0" fontId="7" fillId="0" borderId="0"/>
    <xf numFmtId="0" fontId="9" fillId="0" borderId="0"/>
    <xf numFmtId="0" fontId="7" fillId="0" borderId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7" fillId="0" borderId="0"/>
    <xf numFmtId="0" fontId="22" fillId="0" borderId="0"/>
    <xf numFmtId="171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67" fontId="10" fillId="0" borderId="0" applyFill="0" applyBorder="0" applyAlignment="0"/>
    <xf numFmtId="168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7" fillId="0" borderId="0"/>
    <xf numFmtId="49" fontId="12" fillId="0" borderId="0" applyFill="0" applyBorder="0" applyAlignment="0"/>
    <xf numFmtId="175" fontId="10" fillId="0" borderId="0" applyFill="0" applyBorder="0" applyAlignment="0"/>
    <xf numFmtId="176" fontId="10" fillId="0" borderId="0" applyFill="0" applyBorder="0" applyAlignment="0"/>
    <xf numFmtId="0" fontId="7" fillId="0" borderId="0"/>
    <xf numFmtId="0" fontId="7" fillId="0" borderId="0">
      <alignment horizontal="center" textRotation="90"/>
    </xf>
    <xf numFmtId="0" fontId="23" fillId="0" borderId="0"/>
    <xf numFmtId="0" fontId="2" fillId="0" borderId="0"/>
    <xf numFmtId="0" fontId="7" fillId="0" borderId="0">
      <alignment horizontal="center"/>
    </xf>
    <xf numFmtId="0" fontId="1" fillId="0" borderId="0"/>
    <xf numFmtId="0" fontId="1" fillId="0" borderId="0"/>
    <xf numFmtId="0" fontId="7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applyFont="1"/>
    <xf numFmtId="0" fontId="4" fillId="2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5" borderId="1" xfId="1" applyFont="1" applyFill="1" applyBorder="1" applyAlignment="1">
      <alignment horizontal="center" vertical="center"/>
    </xf>
    <xf numFmtId="165" fontId="4" fillId="3" borderId="1" xfId="2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7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4" fillId="3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" fontId="4" fillId="3" borderId="1" xfId="2" applyNumberFormat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3" borderId="2" xfId="2" applyFont="1" applyFill="1" applyBorder="1" applyAlignment="1">
      <alignment horizontal="left" wrapText="1"/>
    </xf>
    <xf numFmtId="0" fontId="4" fillId="3" borderId="5" xfId="2" applyFont="1" applyFill="1" applyBorder="1" applyAlignment="1">
      <alignment horizontal="left" wrapText="1"/>
    </xf>
    <xf numFmtId="0" fontId="4" fillId="3" borderId="2" xfId="2" applyFont="1" applyFill="1" applyBorder="1" applyAlignment="1">
      <alignment horizontal="left" vertical="top" wrapText="1"/>
    </xf>
    <xf numFmtId="0" fontId="4" fillId="3" borderId="5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horizontal="left" vertical="top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2" xfId="3" applyNumberFormat="1" applyFont="1" applyFill="1" applyBorder="1" applyAlignment="1">
      <alignment horizontal="left" vertical="center" wrapText="1"/>
    </xf>
    <xf numFmtId="0" fontId="4" fillId="0" borderId="5" xfId="3" applyNumberFormat="1" applyFont="1" applyFill="1" applyBorder="1" applyAlignment="1">
      <alignment horizontal="left"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3" applyNumberFormat="1" applyFont="1" applyFill="1" applyBorder="1" applyAlignment="1">
      <alignment horizontal="left" vertical="top" wrapText="1"/>
    </xf>
    <xf numFmtId="0" fontId="4" fillId="0" borderId="5" xfId="3" applyNumberFormat="1" applyFont="1" applyFill="1" applyBorder="1" applyAlignment="1">
      <alignment horizontal="left" vertical="top" wrapText="1"/>
    </xf>
    <xf numFmtId="0" fontId="4" fillId="3" borderId="1" xfId="2" applyFont="1" applyFill="1" applyBorder="1" applyAlignment="1">
      <alignment horizontal="left" wrapText="1"/>
    </xf>
    <xf numFmtId="164" fontId="4" fillId="0" borderId="1" xfId="0" applyNumberFormat="1" applyFont="1" applyFill="1" applyBorder="1"/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1"/>
    <cellStyle name="Обычный 3" xfId="97"/>
    <cellStyle name="Обычный 3 2" xfId="98"/>
    <cellStyle name="Обычный 5" xfId="99"/>
    <cellStyle name="Обычный 5 3" xfId="100"/>
    <cellStyle name="Обычный_Лист2" xfId="3"/>
    <cellStyle name="Обычный_областная 2" xfId="2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56"/>
  <sheetViews>
    <sheetView tabSelected="1" zoomScale="80" zoomScaleNormal="80" workbookViewId="0">
      <pane xSplit="4" ySplit="5" topLeftCell="H51" activePane="bottomRight" state="frozen"/>
      <selection pane="topRight" activeCell="D1" sqref="D1"/>
      <selection pane="bottomLeft" activeCell="A6" sqref="A6"/>
      <selection pane="bottomRight" activeCell="D57" sqref="D57"/>
    </sheetView>
  </sheetViews>
  <sheetFormatPr defaultRowHeight="15.75"/>
  <cols>
    <col min="1" max="1" width="5.7109375" style="1" customWidth="1"/>
    <col min="2" max="2" width="20.85546875" style="1" customWidth="1"/>
    <col min="3" max="3" width="20.28515625" style="1" customWidth="1"/>
    <col min="4" max="4" width="12.42578125" style="1" customWidth="1"/>
    <col min="5" max="6" width="7.42578125" style="1" hidden="1" customWidth="1"/>
    <col min="7" max="7" width="7.5703125" style="1" hidden="1" customWidth="1"/>
    <col min="8" max="8" width="11.42578125" style="1" customWidth="1"/>
    <col min="9" max="9" width="11.7109375" style="1" hidden="1" customWidth="1"/>
    <col min="10" max="10" width="10.7109375" style="1" hidden="1" customWidth="1"/>
    <col min="11" max="11" width="6.7109375" style="1" hidden="1" customWidth="1"/>
    <col min="12" max="12" width="11.28515625" style="1" hidden="1" customWidth="1"/>
    <col min="13" max="13" width="8.7109375" style="1" hidden="1" customWidth="1"/>
    <col min="14" max="14" width="9.85546875" style="1" hidden="1" customWidth="1"/>
    <col min="15" max="15" width="9.140625" style="1" hidden="1" customWidth="1"/>
    <col min="16" max="16" width="6.28515625" style="1" hidden="1" customWidth="1"/>
    <col min="17" max="17" width="8.85546875" style="1" hidden="1" customWidth="1"/>
    <col min="18" max="18" width="8.5703125" style="1" hidden="1" customWidth="1"/>
    <col min="19" max="19" width="6.28515625" style="2" hidden="1" customWidth="1"/>
    <col min="20" max="20" width="7.85546875" style="2" hidden="1" customWidth="1"/>
    <col min="21" max="21" width="6.28515625" style="2" hidden="1" customWidth="1"/>
    <col min="22" max="22" width="8.28515625" style="1" customWidth="1"/>
    <col min="23" max="23" width="7.85546875" style="1" customWidth="1"/>
    <col min="24" max="24" width="7.28515625" style="1" customWidth="1"/>
    <col min="25" max="25" width="6.7109375" style="1" customWidth="1"/>
    <col min="26" max="26" width="8" style="14" customWidth="1"/>
    <col min="27" max="28" width="5.85546875" style="14" customWidth="1"/>
    <col min="29" max="30" width="8.7109375" style="14" customWidth="1"/>
    <col min="31" max="31" width="7.42578125" style="14" customWidth="1"/>
    <col min="32" max="32" width="7.140625" style="14" customWidth="1"/>
    <col min="33" max="33" width="7.85546875" style="14" customWidth="1"/>
    <col min="34" max="34" width="7.5703125" style="14" bestFit="1" customWidth="1"/>
    <col min="35" max="35" width="6.85546875" style="14" customWidth="1"/>
    <col min="36" max="42" width="6.5703125" style="14" customWidth="1"/>
    <col min="43" max="43" width="8.7109375" style="1" customWidth="1"/>
    <col min="44" max="44" width="12" style="1" customWidth="1"/>
    <col min="45" max="16384" width="9.140625" style="1"/>
  </cols>
  <sheetData>
    <row r="1" spans="1:44">
      <c r="AB1" s="14" t="s">
        <v>89</v>
      </c>
    </row>
    <row r="3" spans="1:44">
      <c r="A3" s="40" t="s">
        <v>81</v>
      </c>
      <c r="B3" s="41" t="s">
        <v>0</v>
      </c>
      <c r="C3" s="41" t="s">
        <v>1</v>
      </c>
      <c r="D3" s="37" t="s">
        <v>2</v>
      </c>
      <c r="E3" s="37" t="s">
        <v>3</v>
      </c>
      <c r="F3" s="37"/>
      <c r="G3" s="37" t="s">
        <v>4</v>
      </c>
      <c r="H3" s="42" t="s">
        <v>5</v>
      </c>
      <c r="I3" s="37" t="s">
        <v>6</v>
      </c>
      <c r="J3" s="37"/>
      <c r="K3" s="37" t="s">
        <v>7</v>
      </c>
      <c r="L3" s="37"/>
      <c r="M3" s="37"/>
      <c r="N3" s="37"/>
      <c r="O3" s="42" t="s">
        <v>8</v>
      </c>
      <c r="P3" s="42"/>
      <c r="Q3" s="42"/>
      <c r="R3" s="42"/>
      <c r="S3" s="42"/>
      <c r="T3" s="42"/>
      <c r="U3" s="42"/>
      <c r="V3" s="42" t="s">
        <v>9</v>
      </c>
      <c r="W3" s="42"/>
      <c r="X3" s="42"/>
      <c r="Y3" s="42"/>
      <c r="Z3" s="42"/>
      <c r="AA3" s="42"/>
      <c r="AB3" s="42"/>
      <c r="AC3" s="43" t="s">
        <v>10</v>
      </c>
      <c r="AD3" s="43"/>
      <c r="AE3" s="43"/>
      <c r="AF3" s="43"/>
      <c r="AG3" s="43"/>
      <c r="AH3" s="43"/>
      <c r="AI3" s="43"/>
      <c r="AJ3" s="43" t="s">
        <v>11</v>
      </c>
      <c r="AK3" s="43"/>
      <c r="AL3" s="43"/>
      <c r="AM3" s="43"/>
      <c r="AN3" s="43"/>
      <c r="AO3" s="43"/>
      <c r="AP3" s="43"/>
      <c r="AQ3" s="42" t="s">
        <v>12</v>
      </c>
      <c r="AR3" s="42"/>
    </row>
    <row r="4" spans="1:44">
      <c r="A4" s="40"/>
      <c r="B4" s="41"/>
      <c r="C4" s="41"/>
      <c r="D4" s="37"/>
      <c r="E4" s="37"/>
      <c r="F4" s="37"/>
      <c r="G4" s="37"/>
      <c r="H4" s="42"/>
      <c r="I4" s="37"/>
      <c r="J4" s="37"/>
      <c r="K4" s="37"/>
      <c r="L4" s="37"/>
      <c r="M4" s="37"/>
      <c r="N4" s="37"/>
      <c r="O4" s="66" t="s">
        <v>13</v>
      </c>
      <c r="P4" s="66"/>
      <c r="Q4" s="66"/>
      <c r="R4" s="66"/>
      <c r="S4" s="65" t="s">
        <v>14</v>
      </c>
      <c r="T4" s="65"/>
      <c r="U4" s="65"/>
      <c r="V4" s="37" t="s">
        <v>13</v>
      </c>
      <c r="W4" s="37"/>
      <c r="X4" s="37"/>
      <c r="Y4" s="37"/>
      <c r="Z4" s="43" t="s">
        <v>14</v>
      </c>
      <c r="AA4" s="43"/>
      <c r="AB4" s="43"/>
      <c r="AC4" s="44" t="s">
        <v>13</v>
      </c>
      <c r="AD4" s="44"/>
      <c r="AE4" s="44"/>
      <c r="AF4" s="44"/>
      <c r="AG4" s="43" t="s">
        <v>14</v>
      </c>
      <c r="AH4" s="43"/>
      <c r="AI4" s="43"/>
      <c r="AJ4" s="44" t="s">
        <v>13</v>
      </c>
      <c r="AK4" s="44"/>
      <c r="AL4" s="44"/>
      <c r="AM4" s="44"/>
      <c r="AN4" s="43" t="s">
        <v>14</v>
      </c>
      <c r="AO4" s="43"/>
      <c r="AP4" s="43"/>
      <c r="AQ4" s="42"/>
      <c r="AR4" s="42"/>
    </row>
    <row r="5" spans="1:44">
      <c r="A5" s="40"/>
      <c r="B5" s="41"/>
      <c r="C5" s="41"/>
      <c r="D5" s="37"/>
      <c r="E5" s="21" t="s">
        <v>13</v>
      </c>
      <c r="F5" s="3" t="s">
        <v>15</v>
      </c>
      <c r="G5" s="37"/>
      <c r="H5" s="42"/>
      <c r="I5" s="21" t="s">
        <v>13</v>
      </c>
      <c r="J5" s="3" t="s">
        <v>15</v>
      </c>
      <c r="K5" s="4" t="s">
        <v>16</v>
      </c>
      <c r="L5" s="4" t="s">
        <v>15</v>
      </c>
      <c r="M5" s="4" t="s">
        <v>17</v>
      </c>
      <c r="N5" s="4" t="s">
        <v>15</v>
      </c>
      <c r="O5" s="4" t="s">
        <v>18</v>
      </c>
      <c r="P5" s="5" t="s">
        <v>19</v>
      </c>
      <c r="Q5" s="5" t="s">
        <v>20</v>
      </c>
      <c r="R5" s="5" t="s">
        <v>21</v>
      </c>
      <c r="S5" s="6" t="s">
        <v>19</v>
      </c>
      <c r="T5" s="6" t="s">
        <v>20</v>
      </c>
      <c r="U5" s="6" t="s">
        <v>21</v>
      </c>
      <c r="V5" s="4" t="s">
        <v>18</v>
      </c>
      <c r="W5" s="3" t="s">
        <v>22</v>
      </c>
      <c r="X5" s="3" t="s">
        <v>23</v>
      </c>
      <c r="Y5" s="3" t="s">
        <v>24</v>
      </c>
      <c r="Z5" s="22" t="s">
        <v>22</v>
      </c>
      <c r="AA5" s="22" t="s">
        <v>23</v>
      </c>
      <c r="AB5" s="22" t="s">
        <v>24</v>
      </c>
      <c r="AC5" s="15" t="s">
        <v>18</v>
      </c>
      <c r="AD5" s="16" t="s">
        <v>25</v>
      </c>
      <c r="AE5" s="16" t="s">
        <v>26</v>
      </c>
      <c r="AF5" s="16" t="s">
        <v>27</v>
      </c>
      <c r="AG5" s="16" t="s">
        <v>25</v>
      </c>
      <c r="AH5" s="16" t="s">
        <v>26</v>
      </c>
      <c r="AI5" s="16" t="s">
        <v>27</v>
      </c>
      <c r="AJ5" s="15" t="s">
        <v>28</v>
      </c>
      <c r="AK5" s="16" t="s">
        <v>29</v>
      </c>
      <c r="AL5" s="16" t="s">
        <v>30</v>
      </c>
      <c r="AM5" s="16" t="s">
        <v>31</v>
      </c>
      <c r="AN5" s="16" t="s">
        <v>29</v>
      </c>
      <c r="AO5" s="16" t="s">
        <v>30</v>
      </c>
      <c r="AP5" s="16" t="s">
        <v>31</v>
      </c>
      <c r="AQ5" s="4" t="s">
        <v>13</v>
      </c>
      <c r="AR5" s="4" t="s">
        <v>15</v>
      </c>
    </row>
    <row r="6" spans="1:44" ht="33.6" customHeight="1">
      <c r="A6" s="18">
        <v>1</v>
      </c>
      <c r="B6" s="45" t="s">
        <v>33</v>
      </c>
      <c r="C6" s="45"/>
      <c r="D6" s="27" t="s">
        <v>32</v>
      </c>
      <c r="E6" s="23"/>
      <c r="F6" s="23"/>
      <c r="G6" s="13"/>
      <c r="H6" s="19">
        <v>40200</v>
      </c>
      <c r="I6" s="27">
        <v>5</v>
      </c>
      <c r="J6" s="28">
        <f>I6*H6/1000</f>
        <v>201</v>
      </c>
      <c r="K6" s="19"/>
      <c r="L6" s="19"/>
      <c r="M6" s="19"/>
      <c r="N6" s="28">
        <f>M6*H6/1000</f>
        <v>0</v>
      </c>
      <c r="O6" s="13">
        <f>P6+Q6+R6</f>
        <v>0</v>
      </c>
      <c r="P6" s="13"/>
      <c r="Q6" s="13"/>
      <c r="R6" s="13"/>
      <c r="S6" s="29">
        <f>H6*P6/1000</f>
        <v>0</v>
      </c>
      <c r="T6" s="29">
        <f>H6*Q6/1000</f>
        <v>0</v>
      </c>
      <c r="U6" s="29">
        <f>H6*R6/1000</f>
        <v>0</v>
      </c>
      <c r="V6" s="13">
        <f>W6+X6+Y6</f>
        <v>0</v>
      </c>
      <c r="W6" s="13"/>
      <c r="X6" s="13"/>
      <c r="Y6" s="13"/>
      <c r="Z6" s="22">
        <f t="shared" ref="Z6:Z17" si="0">H6*W6/1000</f>
        <v>0</v>
      </c>
      <c r="AA6" s="22">
        <f t="shared" ref="AA6:AA51" si="1">H6*X6/1000</f>
        <v>0</v>
      </c>
      <c r="AB6" s="22">
        <f t="shared" ref="AB6:AB51" si="2">H6*Y6/1000</f>
        <v>0</v>
      </c>
      <c r="AC6" s="22">
        <f>AD6+AE6+AF6</f>
        <v>5</v>
      </c>
      <c r="AD6" s="22">
        <v>5</v>
      </c>
      <c r="AE6" s="22"/>
      <c r="AF6" s="22"/>
      <c r="AG6" s="22">
        <f t="shared" ref="AG6:AG47" si="3">H6*AD6/1000</f>
        <v>201</v>
      </c>
      <c r="AH6" s="22">
        <f t="shared" ref="AH6:AH51" si="4">H6*AE6/1000</f>
        <v>0</v>
      </c>
      <c r="AI6" s="22">
        <f t="shared" ref="AI6:AI51" si="5">H6*AF6/1000</f>
        <v>0</v>
      </c>
      <c r="AJ6" s="22">
        <f>AK6+AL6+AM6</f>
        <v>0</v>
      </c>
      <c r="AK6" s="22"/>
      <c r="AL6" s="22"/>
      <c r="AM6" s="22"/>
      <c r="AN6" s="22">
        <f t="shared" ref="AN6:AN17" si="6">H6*AK6/1000</f>
        <v>0</v>
      </c>
      <c r="AO6" s="22">
        <f t="shared" ref="AO6:AO12" si="7">H6*AL6/1000</f>
        <v>0</v>
      </c>
      <c r="AP6" s="22">
        <f t="shared" ref="AP6:AP51" si="8">H6*AM6/1000</f>
        <v>0</v>
      </c>
      <c r="AQ6" s="13">
        <f t="shared" ref="AQ6:AQ51" si="9">O6+V6+AC6+AJ6</f>
        <v>5</v>
      </c>
      <c r="AR6" s="30">
        <f t="shared" ref="AR6:AR51" si="10">S6+T6+U6+Z6+AA6+AB6+AG6+AH6+AI6+AN6+AO6+AP6</f>
        <v>201</v>
      </c>
    </row>
    <row r="7" spans="1:44">
      <c r="A7" s="8">
        <v>2</v>
      </c>
      <c r="B7" s="46" t="s">
        <v>34</v>
      </c>
      <c r="C7" s="46"/>
      <c r="D7" s="27" t="s">
        <v>35</v>
      </c>
      <c r="E7" s="23"/>
      <c r="F7" s="23"/>
      <c r="G7" s="13"/>
      <c r="H7" s="19">
        <v>12200</v>
      </c>
      <c r="I7" s="27">
        <v>1</v>
      </c>
      <c r="J7" s="28">
        <f>I7*H7/1000</f>
        <v>12.2</v>
      </c>
      <c r="K7" s="19"/>
      <c r="L7" s="19"/>
      <c r="M7" s="19"/>
      <c r="N7" s="28">
        <f>M7*H7/1000</f>
        <v>0</v>
      </c>
      <c r="O7" s="13">
        <f>P7+Q7+R7</f>
        <v>0</v>
      </c>
      <c r="P7" s="13"/>
      <c r="Q7" s="13"/>
      <c r="R7" s="13"/>
      <c r="S7" s="29">
        <f>H7*P7/1000</f>
        <v>0</v>
      </c>
      <c r="T7" s="29">
        <f>H7*Q7/1000</f>
        <v>0</v>
      </c>
      <c r="U7" s="29">
        <f>H7*R7/1000</f>
        <v>0</v>
      </c>
      <c r="V7" s="13">
        <f>W7+X7+Y7</f>
        <v>1</v>
      </c>
      <c r="W7" s="13">
        <v>1</v>
      </c>
      <c r="X7" s="13"/>
      <c r="Y7" s="13"/>
      <c r="Z7" s="22">
        <f t="shared" si="0"/>
        <v>12.2</v>
      </c>
      <c r="AA7" s="22">
        <f t="shared" si="1"/>
        <v>0</v>
      </c>
      <c r="AB7" s="22">
        <f t="shared" si="2"/>
        <v>0</v>
      </c>
      <c r="AC7" s="22">
        <f>AD7+AE7+AF7</f>
        <v>0</v>
      </c>
      <c r="AD7" s="22"/>
      <c r="AE7" s="22"/>
      <c r="AF7" s="22"/>
      <c r="AG7" s="22">
        <f t="shared" si="3"/>
        <v>0</v>
      </c>
      <c r="AH7" s="22">
        <f t="shared" si="4"/>
        <v>0</v>
      </c>
      <c r="AI7" s="22">
        <f t="shared" si="5"/>
        <v>0</v>
      </c>
      <c r="AJ7" s="22">
        <f>AK7+AL7+AM7</f>
        <v>0</v>
      </c>
      <c r="AK7" s="22"/>
      <c r="AL7" s="22"/>
      <c r="AM7" s="22"/>
      <c r="AN7" s="22">
        <f t="shared" si="6"/>
        <v>0</v>
      </c>
      <c r="AO7" s="22">
        <f t="shared" si="7"/>
        <v>0</v>
      </c>
      <c r="AP7" s="22">
        <f t="shared" si="8"/>
        <v>0</v>
      </c>
      <c r="AQ7" s="13">
        <f t="shared" si="9"/>
        <v>1</v>
      </c>
      <c r="AR7" s="30">
        <f t="shared" si="10"/>
        <v>12.2</v>
      </c>
    </row>
    <row r="8" spans="1:44" ht="31.5" customHeight="1">
      <c r="A8" s="7">
        <v>3</v>
      </c>
      <c r="B8" s="49" t="s">
        <v>37</v>
      </c>
      <c r="C8" s="50"/>
      <c r="D8" s="23" t="s">
        <v>36</v>
      </c>
      <c r="E8" s="23"/>
      <c r="F8" s="23"/>
      <c r="G8" s="13"/>
      <c r="H8" s="19">
        <v>6000</v>
      </c>
      <c r="I8" s="27">
        <v>1</v>
      </c>
      <c r="J8" s="28">
        <f t="shared" ref="J8" si="11">I8*H8/1000</f>
        <v>6</v>
      </c>
      <c r="K8" s="19"/>
      <c r="L8" s="19"/>
      <c r="M8" s="19"/>
      <c r="N8" s="28">
        <f t="shared" ref="N8" si="12">M8*H8/1000</f>
        <v>0</v>
      </c>
      <c r="O8" s="13">
        <f t="shared" ref="O8" si="13">P8+Q8+R8</f>
        <v>0</v>
      </c>
      <c r="P8" s="13"/>
      <c r="Q8" s="13"/>
      <c r="R8" s="13"/>
      <c r="S8" s="29">
        <f t="shared" ref="S8" si="14">H8*P8/1000</f>
        <v>0</v>
      </c>
      <c r="T8" s="29">
        <f t="shared" ref="T8" si="15">H8*Q8/1000</f>
        <v>0</v>
      </c>
      <c r="U8" s="29">
        <f t="shared" ref="U8" si="16">H8*R8/1000</f>
        <v>0</v>
      </c>
      <c r="V8" s="13">
        <f t="shared" ref="V8" si="17">W8+X8+Y8</f>
        <v>1</v>
      </c>
      <c r="W8" s="13"/>
      <c r="X8" s="13">
        <v>1</v>
      </c>
      <c r="Y8" s="13"/>
      <c r="Z8" s="22">
        <f t="shared" si="0"/>
        <v>0</v>
      </c>
      <c r="AA8" s="22">
        <f t="shared" si="1"/>
        <v>6</v>
      </c>
      <c r="AB8" s="22">
        <f t="shared" si="2"/>
        <v>0</v>
      </c>
      <c r="AC8" s="22">
        <f t="shared" ref="AC8" si="18">AD8+AE8+AF8</f>
        <v>0</v>
      </c>
      <c r="AD8" s="22"/>
      <c r="AE8" s="22"/>
      <c r="AF8" s="22"/>
      <c r="AG8" s="22">
        <f t="shared" si="3"/>
        <v>0</v>
      </c>
      <c r="AH8" s="22">
        <f t="shared" si="4"/>
        <v>0</v>
      </c>
      <c r="AI8" s="22">
        <f t="shared" si="5"/>
        <v>0</v>
      </c>
      <c r="AJ8" s="22">
        <f t="shared" ref="AJ8" si="19">AK8+AL8+AM8</f>
        <v>0</v>
      </c>
      <c r="AK8" s="22"/>
      <c r="AL8" s="22"/>
      <c r="AM8" s="22"/>
      <c r="AN8" s="22">
        <f t="shared" si="6"/>
        <v>0</v>
      </c>
      <c r="AO8" s="22">
        <f t="shared" si="7"/>
        <v>0</v>
      </c>
      <c r="AP8" s="22">
        <f t="shared" si="8"/>
        <v>0</v>
      </c>
      <c r="AQ8" s="13">
        <f t="shared" si="9"/>
        <v>1</v>
      </c>
      <c r="AR8" s="30">
        <f t="shared" si="10"/>
        <v>6</v>
      </c>
    </row>
    <row r="9" spans="1:44" ht="32.25" customHeight="1">
      <c r="A9" s="18">
        <v>4</v>
      </c>
      <c r="B9" s="47" t="s">
        <v>39</v>
      </c>
      <c r="C9" s="48"/>
      <c r="D9" s="31" t="s">
        <v>38</v>
      </c>
      <c r="E9" s="23"/>
      <c r="F9" s="23"/>
      <c r="G9" s="13"/>
      <c r="H9" s="32">
        <v>300000</v>
      </c>
      <c r="I9" s="19">
        <v>1</v>
      </c>
      <c r="J9" s="28">
        <f>I9*H9/1000</f>
        <v>300</v>
      </c>
      <c r="K9" s="19"/>
      <c r="L9" s="19"/>
      <c r="M9" s="19"/>
      <c r="N9" s="28">
        <f>M9*H9/1000</f>
        <v>0</v>
      </c>
      <c r="O9" s="13">
        <f>P9+Q9+R9</f>
        <v>0</v>
      </c>
      <c r="P9" s="13"/>
      <c r="Q9" s="13"/>
      <c r="R9" s="13"/>
      <c r="S9" s="29">
        <f>H9*P9/1000</f>
        <v>0</v>
      </c>
      <c r="T9" s="29">
        <f>H9*Q9/1000</f>
        <v>0</v>
      </c>
      <c r="U9" s="29">
        <f>H9*R9/1000</f>
        <v>0</v>
      </c>
      <c r="V9" s="13">
        <f>W9+X9+Y9</f>
        <v>1</v>
      </c>
      <c r="W9" s="13">
        <v>1</v>
      </c>
      <c r="X9" s="13"/>
      <c r="Y9" s="13"/>
      <c r="Z9" s="22">
        <f t="shared" si="0"/>
        <v>300</v>
      </c>
      <c r="AA9" s="22">
        <f t="shared" si="1"/>
        <v>0</v>
      </c>
      <c r="AB9" s="22">
        <f t="shared" si="2"/>
        <v>0</v>
      </c>
      <c r="AC9" s="22">
        <f>AD9+AE9+AF9</f>
        <v>0</v>
      </c>
      <c r="AD9" s="22"/>
      <c r="AE9" s="22"/>
      <c r="AF9" s="22"/>
      <c r="AG9" s="22">
        <f t="shared" si="3"/>
        <v>0</v>
      </c>
      <c r="AH9" s="22">
        <f t="shared" si="4"/>
        <v>0</v>
      </c>
      <c r="AI9" s="22">
        <f t="shared" si="5"/>
        <v>0</v>
      </c>
      <c r="AJ9" s="22">
        <f>AK9+AL9+AM9</f>
        <v>0</v>
      </c>
      <c r="AK9" s="22"/>
      <c r="AL9" s="22"/>
      <c r="AM9" s="22"/>
      <c r="AN9" s="22">
        <f t="shared" si="6"/>
        <v>0</v>
      </c>
      <c r="AO9" s="22">
        <f t="shared" si="7"/>
        <v>0</v>
      </c>
      <c r="AP9" s="22">
        <f t="shared" si="8"/>
        <v>0</v>
      </c>
      <c r="AQ9" s="13">
        <f t="shared" si="9"/>
        <v>1</v>
      </c>
      <c r="AR9" s="30">
        <f t="shared" si="10"/>
        <v>300</v>
      </c>
    </row>
    <row r="10" spans="1:44">
      <c r="A10" s="8">
        <v>5</v>
      </c>
      <c r="B10" s="69" t="s">
        <v>85</v>
      </c>
      <c r="C10" s="69"/>
      <c r="D10" s="11" t="s">
        <v>41</v>
      </c>
      <c r="E10" s="19"/>
      <c r="F10" s="19"/>
      <c r="G10" s="19"/>
      <c r="H10" s="33">
        <v>12500</v>
      </c>
      <c r="I10" s="11">
        <v>5</v>
      </c>
      <c r="J10" s="28">
        <f t="shared" ref="J10:J45" si="20">I10*H10/1000</f>
        <v>62.5</v>
      </c>
      <c r="K10" s="19"/>
      <c r="L10" s="19"/>
      <c r="M10" s="19"/>
      <c r="N10" s="28">
        <f t="shared" ref="N10:N45" si="21">M10*H10/1000</f>
        <v>0</v>
      </c>
      <c r="O10" s="13">
        <f t="shared" ref="O10:O45" si="22">P10+Q10+R10</f>
        <v>0</v>
      </c>
      <c r="P10" s="13"/>
      <c r="Q10" s="13"/>
      <c r="R10" s="13"/>
      <c r="S10" s="29">
        <f t="shared" ref="S10:S45" si="23">H10*P10/1000</f>
        <v>0</v>
      </c>
      <c r="T10" s="29">
        <f t="shared" ref="T10:T45" si="24">H10*Q10/1000</f>
        <v>0</v>
      </c>
      <c r="U10" s="29">
        <f t="shared" ref="U10:U45" si="25">H10*R10/1000</f>
        <v>0</v>
      </c>
      <c r="V10" s="13">
        <f t="shared" ref="V10:V45" si="26">W10+X10+Y10</f>
        <v>5</v>
      </c>
      <c r="W10" s="13">
        <v>5</v>
      </c>
      <c r="X10" s="13"/>
      <c r="Y10" s="13"/>
      <c r="Z10" s="22">
        <f t="shared" si="0"/>
        <v>62.5</v>
      </c>
      <c r="AA10" s="22">
        <f t="shared" si="1"/>
        <v>0</v>
      </c>
      <c r="AB10" s="22">
        <f t="shared" si="2"/>
        <v>0</v>
      </c>
      <c r="AC10" s="22">
        <v>0</v>
      </c>
      <c r="AD10" s="22">
        <v>0</v>
      </c>
      <c r="AE10" s="22"/>
      <c r="AF10" s="22"/>
      <c r="AG10" s="22">
        <f t="shared" si="3"/>
        <v>0</v>
      </c>
      <c r="AH10" s="22">
        <f t="shared" si="4"/>
        <v>0</v>
      </c>
      <c r="AI10" s="22">
        <f t="shared" si="5"/>
        <v>0</v>
      </c>
      <c r="AJ10" s="22"/>
      <c r="AK10" s="22"/>
      <c r="AL10" s="22"/>
      <c r="AM10" s="22"/>
      <c r="AN10" s="22">
        <f t="shared" si="6"/>
        <v>0</v>
      </c>
      <c r="AO10" s="22">
        <f t="shared" si="7"/>
        <v>0</v>
      </c>
      <c r="AP10" s="22">
        <f t="shared" si="8"/>
        <v>0</v>
      </c>
      <c r="AQ10" s="13">
        <f t="shared" si="9"/>
        <v>5</v>
      </c>
      <c r="AR10" s="30">
        <f t="shared" si="10"/>
        <v>62.5</v>
      </c>
    </row>
    <row r="11" spans="1:44">
      <c r="A11" s="7">
        <v>6</v>
      </c>
      <c r="B11" s="69" t="s">
        <v>86</v>
      </c>
      <c r="C11" s="69"/>
      <c r="D11" s="11" t="s">
        <v>41</v>
      </c>
      <c r="E11" s="24"/>
      <c r="F11" s="24"/>
      <c r="G11" s="24"/>
      <c r="H11" s="33">
        <v>12500</v>
      </c>
      <c r="I11" s="11">
        <v>4</v>
      </c>
      <c r="J11" s="28">
        <f t="shared" ref="J11" si="27">I11*H11/1000</f>
        <v>50</v>
      </c>
      <c r="K11" s="24"/>
      <c r="L11" s="24"/>
      <c r="M11" s="24"/>
      <c r="N11" s="28">
        <f t="shared" ref="N11" si="28">M11*H11/1000</f>
        <v>0</v>
      </c>
      <c r="O11" s="25">
        <f t="shared" ref="O11" si="29">P11+Q11+R11</f>
        <v>0</v>
      </c>
      <c r="P11" s="25"/>
      <c r="Q11" s="25"/>
      <c r="R11" s="25"/>
      <c r="S11" s="29">
        <f t="shared" ref="S11" si="30">H11*P11/1000</f>
        <v>0</v>
      </c>
      <c r="T11" s="29">
        <f t="shared" ref="T11" si="31">H11*Q11/1000</f>
        <v>0</v>
      </c>
      <c r="U11" s="29">
        <f t="shared" ref="U11" si="32">H11*R11/1000</f>
        <v>0</v>
      </c>
      <c r="V11" s="25">
        <f t="shared" ref="V11" si="33">W11+X11+Y11</f>
        <v>4</v>
      </c>
      <c r="W11" s="25">
        <v>4</v>
      </c>
      <c r="X11" s="25"/>
      <c r="Y11" s="25"/>
      <c r="Z11" s="22">
        <f t="shared" ref="Z11" si="34">H11*W11/1000</f>
        <v>50</v>
      </c>
      <c r="AA11" s="22">
        <f t="shared" ref="AA11" si="35">H11*X11/1000</f>
        <v>0</v>
      </c>
      <c r="AB11" s="22">
        <f t="shared" ref="AB11" si="36">H11*Y11/1000</f>
        <v>0</v>
      </c>
      <c r="AC11" s="22">
        <v>0</v>
      </c>
      <c r="AD11" s="22">
        <v>0</v>
      </c>
      <c r="AE11" s="22"/>
      <c r="AF11" s="22"/>
      <c r="AG11" s="22">
        <f t="shared" ref="AG11" si="37">H11*AD11/1000</f>
        <v>0</v>
      </c>
      <c r="AH11" s="22">
        <f t="shared" ref="AH11" si="38">H11*AE11/1000</f>
        <v>0</v>
      </c>
      <c r="AI11" s="22">
        <f t="shared" ref="AI11" si="39">H11*AF11/1000</f>
        <v>0</v>
      </c>
      <c r="AJ11" s="22"/>
      <c r="AK11" s="22"/>
      <c r="AL11" s="22"/>
      <c r="AM11" s="22"/>
      <c r="AN11" s="22">
        <f t="shared" ref="AN11" si="40">H11*AK11/1000</f>
        <v>0</v>
      </c>
      <c r="AO11" s="22">
        <f t="shared" ref="AO11" si="41">H11*AL11/1000</f>
        <v>0</v>
      </c>
      <c r="AP11" s="22">
        <f t="shared" ref="AP11" si="42">H11*AM11/1000</f>
        <v>0</v>
      </c>
      <c r="AQ11" s="25">
        <f t="shared" ref="AQ11" si="43">O11+V11+AC11+AJ11</f>
        <v>4</v>
      </c>
      <c r="AR11" s="30">
        <f t="shared" ref="AR11" si="44">S11+T11+U11+Z11+AA11+AB11+AG11+AH11+AI11+AN11+AO11+AP11</f>
        <v>50</v>
      </c>
    </row>
    <row r="12" spans="1:44" ht="32.25" customHeight="1">
      <c r="A12" s="18">
        <v>7</v>
      </c>
      <c r="B12" s="51" t="s">
        <v>83</v>
      </c>
      <c r="C12" s="52"/>
      <c r="D12" s="11" t="s">
        <v>42</v>
      </c>
      <c r="E12" s="19"/>
      <c r="F12" s="19"/>
      <c r="G12" s="19"/>
      <c r="H12" s="33">
        <v>300</v>
      </c>
      <c r="I12" s="11">
        <v>140</v>
      </c>
      <c r="J12" s="28">
        <f t="shared" ref="J12" si="45">I12*H12/1000</f>
        <v>42</v>
      </c>
      <c r="K12" s="19"/>
      <c r="L12" s="19"/>
      <c r="M12" s="19"/>
      <c r="N12" s="28">
        <f t="shared" ref="N12" si="46">M12*H12/1000</f>
        <v>0</v>
      </c>
      <c r="O12" s="13">
        <f t="shared" ref="O12" si="47">P12+Q12+R12</f>
        <v>0</v>
      </c>
      <c r="P12" s="13"/>
      <c r="Q12" s="13"/>
      <c r="R12" s="13"/>
      <c r="S12" s="29">
        <f t="shared" ref="S12" si="48">H12*P12/1000</f>
        <v>0</v>
      </c>
      <c r="T12" s="29">
        <f t="shared" ref="T12" si="49">H12*Q12/1000</f>
        <v>0</v>
      </c>
      <c r="U12" s="29">
        <f t="shared" ref="U12" si="50">H12*R12/1000</f>
        <v>0</v>
      </c>
      <c r="V12" s="13">
        <f t="shared" ref="V12" si="51">W12+X12+Y12</f>
        <v>140</v>
      </c>
      <c r="W12" s="13">
        <v>140</v>
      </c>
      <c r="X12" s="13"/>
      <c r="Y12" s="13"/>
      <c r="Z12" s="22">
        <f t="shared" si="0"/>
        <v>42</v>
      </c>
      <c r="AA12" s="22">
        <f t="shared" si="1"/>
        <v>0</v>
      </c>
      <c r="AB12" s="22">
        <f t="shared" si="2"/>
        <v>0</v>
      </c>
      <c r="AC12" s="22"/>
      <c r="AD12" s="22"/>
      <c r="AE12" s="22"/>
      <c r="AF12" s="22"/>
      <c r="AG12" s="22">
        <f t="shared" si="3"/>
        <v>0</v>
      </c>
      <c r="AH12" s="22">
        <f t="shared" si="4"/>
        <v>0</v>
      </c>
      <c r="AI12" s="22">
        <f t="shared" si="5"/>
        <v>0</v>
      </c>
      <c r="AJ12" s="22"/>
      <c r="AK12" s="22"/>
      <c r="AL12" s="22"/>
      <c r="AM12" s="22"/>
      <c r="AN12" s="22">
        <f t="shared" si="6"/>
        <v>0</v>
      </c>
      <c r="AO12" s="22">
        <f t="shared" si="7"/>
        <v>0</v>
      </c>
      <c r="AP12" s="22">
        <f t="shared" si="8"/>
        <v>0</v>
      </c>
      <c r="AQ12" s="13">
        <f t="shared" si="9"/>
        <v>140</v>
      </c>
      <c r="AR12" s="30">
        <f t="shared" si="10"/>
        <v>42</v>
      </c>
    </row>
    <row r="13" spans="1:44" ht="15.75" customHeight="1">
      <c r="A13" s="8">
        <v>8</v>
      </c>
      <c r="B13" s="69" t="s">
        <v>87</v>
      </c>
      <c r="C13" s="69"/>
      <c r="D13" s="11" t="s">
        <v>41</v>
      </c>
      <c r="E13" s="19"/>
      <c r="F13" s="19"/>
      <c r="G13" s="19"/>
      <c r="H13" s="33">
        <v>11550</v>
      </c>
      <c r="I13" s="11">
        <v>4</v>
      </c>
      <c r="J13" s="28">
        <f t="shared" ref="J13" si="52">I13*H13/1000</f>
        <v>46.2</v>
      </c>
      <c r="K13" s="19"/>
      <c r="L13" s="19"/>
      <c r="M13" s="19"/>
      <c r="N13" s="28">
        <f t="shared" ref="N13" si="53">M13*H13/1000</f>
        <v>0</v>
      </c>
      <c r="O13" s="13">
        <f t="shared" ref="O13" si="54">P13+Q13+R13</f>
        <v>0</v>
      </c>
      <c r="P13" s="13"/>
      <c r="Q13" s="13"/>
      <c r="R13" s="13"/>
      <c r="S13" s="29">
        <f t="shared" ref="S13" si="55">H13*P13/1000</f>
        <v>0</v>
      </c>
      <c r="T13" s="29">
        <f t="shared" ref="T13" si="56">H13*Q13/1000</f>
        <v>0</v>
      </c>
      <c r="U13" s="29">
        <f t="shared" ref="U13" si="57">H13*R13/1000</f>
        <v>0</v>
      </c>
      <c r="V13" s="13">
        <f t="shared" ref="V13" si="58">W13+X13+Y13</f>
        <v>4</v>
      </c>
      <c r="W13" s="13">
        <v>4</v>
      </c>
      <c r="X13" s="13"/>
      <c r="Y13" s="13"/>
      <c r="Z13" s="22">
        <f t="shared" si="0"/>
        <v>46.2</v>
      </c>
      <c r="AA13" s="22">
        <f t="shared" si="1"/>
        <v>0</v>
      </c>
      <c r="AB13" s="22">
        <f t="shared" si="2"/>
        <v>0</v>
      </c>
      <c r="AC13" s="22"/>
      <c r="AD13" s="22"/>
      <c r="AE13" s="22"/>
      <c r="AF13" s="22"/>
      <c r="AG13" s="22">
        <f t="shared" si="3"/>
        <v>0</v>
      </c>
      <c r="AH13" s="22">
        <f t="shared" si="4"/>
        <v>0</v>
      </c>
      <c r="AI13" s="22">
        <f t="shared" si="5"/>
        <v>0</v>
      </c>
      <c r="AJ13" s="22"/>
      <c r="AK13" s="22"/>
      <c r="AL13" s="22"/>
      <c r="AM13" s="22"/>
      <c r="AN13" s="22">
        <f t="shared" si="6"/>
        <v>0</v>
      </c>
      <c r="AO13" s="22"/>
      <c r="AP13" s="22">
        <f t="shared" si="8"/>
        <v>0</v>
      </c>
      <c r="AQ13" s="13">
        <f t="shared" si="9"/>
        <v>4</v>
      </c>
      <c r="AR13" s="30">
        <f t="shared" si="10"/>
        <v>46.2</v>
      </c>
    </row>
    <row r="14" spans="1:44">
      <c r="A14" s="7">
        <v>9</v>
      </c>
      <c r="B14" s="51" t="s">
        <v>88</v>
      </c>
      <c r="C14" s="52"/>
      <c r="D14" s="11" t="s">
        <v>41</v>
      </c>
      <c r="E14" s="24"/>
      <c r="F14" s="24"/>
      <c r="G14" s="24"/>
      <c r="H14" s="33">
        <v>11550</v>
      </c>
      <c r="I14" s="11">
        <v>6</v>
      </c>
      <c r="J14" s="28">
        <f t="shared" ref="J14" si="59">I14*H14/1000</f>
        <v>69.3</v>
      </c>
      <c r="K14" s="24"/>
      <c r="L14" s="24"/>
      <c r="M14" s="24"/>
      <c r="N14" s="28">
        <f t="shared" ref="N14" si="60">M14*H14/1000</f>
        <v>0</v>
      </c>
      <c r="O14" s="25">
        <f t="shared" ref="O14" si="61">P14+Q14+R14</f>
        <v>0</v>
      </c>
      <c r="P14" s="25"/>
      <c r="Q14" s="25"/>
      <c r="R14" s="25"/>
      <c r="S14" s="29">
        <f t="shared" ref="S14" si="62">H14*P14/1000</f>
        <v>0</v>
      </c>
      <c r="T14" s="29">
        <f t="shared" ref="T14" si="63">H14*Q14/1000</f>
        <v>0</v>
      </c>
      <c r="U14" s="29">
        <f t="shared" ref="U14" si="64">H14*R14/1000</f>
        <v>0</v>
      </c>
      <c r="V14" s="25">
        <f t="shared" ref="V14" si="65">W14+X14+Y14</f>
        <v>6</v>
      </c>
      <c r="W14" s="25">
        <v>6</v>
      </c>
      <c r="X14" s="25"/>
      <c r="Y14" s="25"/>
      <c r="Z14" s="22">
        <f t="shared" ref="Z14" si="66">H14*W14/1000</f>
        <v>69.3</v>
      </c>
      <c r="AA14" s="22">
        <f t="shared" ref="AA14" si="67">H14*X14/1000</f>
        <v>0</v>
      </c>
      <c r="AB14" s="22">
        <f t="shared" ref="AB14" si="68">H14*Y14/1000</f>
        <v>0</v>
      </c>
      <c r="AC14" s="22"/>
      <c r="AD14" s="22"/>
      <c r="AE14" s="22"/>
      <c r="AF14" s="22"/>
      <c r="AG14" s="22">
        <f t="shared" ref="AG14" si="69">H14*AD14/1000</f>
        <v>0</v>
      </c>
      <c r="AH14" s="22">
        <f t="shared" ref="AH14" si="70">H14*AE14/1000</f>
        <v>0</v>
      </c>
      <c r="AI14" s="22">
        <f t="shared" ref="AI14" si="71">H14*AF14/1000</f>
        <v>0</v>
      </c>
      <c r="AJ14" s="22"/>
      <c r="AK14" s="22"/>
      <c r="AL14" s="22"/>
      <c r="AM14" s="22"/>
      <c r="AN14" s="22">
        <f t="shared" ref="AN14" si="72">H14*AK14/1000</f>
        <v>0</v>
      </c>
      <c r="AO14" s="22"/>
      <c r="AP14" s="22">
        <f t="shared" ref="AP14" si="73">H14*AM14/1000</f>
        <v>0</v>
      </c>
      <c r="AQ14" s="25">
        <f t="shared" ref="AQ14" si="74">O14+V14+AC14+AJ14</f>
        <v>6</v>
      </c>
      <c r="AR14" s="30">
        <f t="shared" ref="AR14" si="75">S14+T14+U14+Z14+AA14+AB14+AG14+AH14+AI14+AN14+AO14+AP14</f>
        <v>69.3</v>
      </c>
    </row>
    <row r="15" spans="1:44" ht="115.5" customHeight="1">
      <c r="A15" s="18">
        <v>10</v>
      </c>
      <c r="B15" s="53" t="s">
        <v>43</v>
      </c>
      <c r="C15" s="54"/>
      <c r="D15" s="34" t="s">
        <v>44</v>
      </c>
      <c r="E15" s="19"/>
      <c r="F15" s="19"/>
      <c r="G15" s="19"/>
      <c r="H15" s="10">
        <v>230</v>
      </c>
      <c r="I15" s="11">
        <v>300</v>
      </c>
      <c r="J15" s="28">
        <f t="shared" si="20"/>
        <v>69</v>
      </c>
      <c r="K15" s="19"/>
      <c r="L15" s="9">
        <v>150</v>
      </c>
      <c r="M15" s="19"/>
      <c r="N15" s="28">
        <f t="shared" si="21"/>
        <v>0</v>
      </c>
      <c r="O15" s="13">
        <f t="shared" si="22"/>
        <v>0</v>
      </c>
      <c r="P15" s="13"/>
      <c r="Q15" s="13"/>
      <c r="R15" s="13"/>
      <c r="S15" s="29">
        <f t="shared" si="23"/>
        <v>0</v>
      </c>
      <c r="T15" s="29">
        <f t="shared" si="24"/>
        <v>0</v>
      </c>
      <c r="U15" s="29">
        <f t="shared" si="25"/>
        <v>0</v>
      </c>
      <c r="V15" s="13">
        <f t="shared" si="26"/>
        <v>150</v>
      </c>
      <c r="W15" s="13"/>
      <c r="X15" s="13">
        <v>100</v>
      </c>
      <c r="Y15" s="13">
        <v>50</v>
      </c>
      <c r="Z15" s="22">
        <f t="shared" si="0"/>
        <v>0</v>
      </c>
      <c r="AA15" s="22">
        <f t="shared" si="1"/>
        <v>23</v>
      </c>
      <c r="AB15" s="22">
        <f t="shared" si="2"/>
        <v>11.5</v>
      </c>
      <c r="AC15" s="22">
        <f t="shared" ref="AC10:AC45" si="76">AD15+AE15+AF15</f>
        <v>100</v>
      </c>
      <c r="AD15" s="22">
        <v>50</v>
      </c>
      <c r="AE15" s="22"/>
      <c r="AF15" s="22">
        <v>50</v>
      </c>
      <c r="AG15" s="22">
        <f t="shared" si="3"/>
        <v>11.5</v>
      </c>
      <c r="AH15" s="22">
        <f t="shared" si="4"/>
        <v>0</v>
      </c>
      <c r="AI15" s="22">
        <f t="shared" si="5"/>
        <v>11.5</v>
      </c>
      <c r="AJ15" s="22">
        <f t="shared" ref="AJ10:AJ45" si="77">AK15+AL15+AM15</f>
        <v>50</v>
      </c>
      <c r="AK15" s="22">
        <v>50</v>
      </c>
      <c r="AL15" s="22"/>
      <c r="AM15" s="22"/>
      <c r="AN15" s="22">
        <f t="shared" si="6"/>
        <v>11.5</v>
      </c>
      <c r="AO15" s="22">
        <f t="shared" ref="AO15:AO51" si="78">H15*AL15/1000</f>
        <v>0</v>
      </c>
      <c r="AP15" s="22">
        <f t="shared" si="8"/>
        <v>0</v>
      </c>
      <c r="AQ15" s="13">
        <f t="shared" si="9"/>
        <v>300</v>
      </c>
      <c r="AR15" s="30">
        <f t="shared" si="10"/>
        <v>69</v>
      </c>
    </row>
    <row r="16" spans="1:44" ht="32.25" customHeight="1">
      <c r="A16" s="8">
        <v>11</v>
      </c>
      <c r="B16" s="55" t="s">
        <v>45</v>
      </c>
      <c r="C16" s="56"/>
      <c r="D16" s="34" t="s">
        <v>40</v>
      </c>
      <c r="E16" s="19"/>
      <c r="F16" s="19"/>
      <c r="G16" s="19"/>
      <c r="H16" s="10">
        <v>650.32000000000005</v>
      </c>
      <c r="I16" s="11">
        <v>4</v>
      </c>
      <c r="J16" s="28">
        <f t="shared" si="20"/>
        <v>2.60128</v>
      </c>
      <c r="K16" s="19"/>
      <c r="L16" s="9">
        <v>4</v>
      </c>
      <c r="M16" s="19"/>
      <c r="N16" s="28">
        <f t="shared" si="21"/>
        <v>0</v>
      </c>
      <c r="O16" s="13">
        <f t="shared" si="22"/>
        <v>0</v>
      </c>
      <c r="P16" s="13"/>
      <c r="Q16" s="13"/>
      <c r="R16" s="13"/>
      <c r="S16" s="29">
        <f t="shared" si="23"/>
        <v>0</v>
      </c>
      <c r="T16" s="29">
        <f t="shared" si="24"/>
        <v>0</v>
      </c>
      <c r="U16" s="29">
        <f t="shared" si="25"/>
        <v>0</v>
      </c>
      <c r="V16" s="13">
        <f t="shared" si="26"/>
        <v>4</v>
      </c>
      <c r="W16" s="13"/>
      <c r="X16" s="13">
        <v>4</v>
      </c>
      <c r="Y16" s="13"/>
      <c r="Z16" s="22">
        <f t="shared" si="0"/>
        <v>0</v>
      </c>
      <c r="AA16" s="22">
        <f t="shared" si="1"/>
        <v>2.60128</v>
      </c>
      <c r="AB16" s="22">
        <f t="shared" si="2"/>
        <v>0</v>
      </c>
      <c r="AC16" s="22">
        <f t="shared" si="76"/>
        <v>0</v>
      </c>
      <c r="AD16" s="22"/>
      <c r="AE16" s="22"/>
      <c r="AF16" s="22"/>
      <c r="AG16" s="22">
        <f t="shared" si="3"/>
        <v>0</v>
      </c>
      <c r="AH16" s="22">
        <f t="shared" si="4"/>
        <v>0</v>
      </c>
      <c r="AI16" s="22">
        <f t="shared" si="5"/>
        <v>0</v>
      </c>
      <c r="AJ16" s="22">
        <f t="shared" si="77"/>
        <v>0</v>
      </c>
      <c r="AK16" s="22"/>
      <c r="AL16" s="22"/>
      <c r="AM16" s="22"/>
      <c r="AN16" s="22">
        <f t="shared" si="6"/>
        <v>0</v>
      </c>
      <c r="AO16" s="22">
        <f t="shared" si="78"/>
        <v>0</v>
      </c>
      <c r="AP16" s="22">
        <f t="shared" si="8"/>
        <v>0</v>
      </c>
      <c r="AQ16" s="13">
        <f t="shared" si="9"/>
        <v>4</v>
      </c>
      <c r="AR16" s="30">
        <f t="shared" si="10"/>
        <v>2.60128</v>
      </c>
    </row>
    <row r="17" spans="1:44" ht="46.5" customHeight="1">
      <c r="A17" s="7">
        <v>12</v>
      </c>
      <c r="B17" s="57" t="s">
        <v>78</v>
      </c>
      <c r="C17" s="58"/>
      <c r="D17" s="34" t="s">
        <v>40</v>
      </c>
      <c r="E17" s="19"/>
      <c r="F17" s="19"/>
      <c r="G17" s="19"/>
      <c r="H17" s="10">
        <v>14.83</v>
      </c>
      <c r="I17" s="11">
        <v>9000</v>
      </c>
      <c r="J17" s="28">
        <f t="shared" si="20"/>
        <v>133.47</v>
      </c>
      <c r="K17" s="19"/>
      <c r="L17" s="9">
        <v>2000</v>
      </c>
      <c r="M17" s="19"/>
      <c r="N17" s="28">
        <f t="shared" si="21"/>
        <v>0</v>
      </c>
      <c r="O17" s="13">
        <f t="shared" si="22"/>
        <v>0</v>
      </c>
      <c r="P17" s="13"/>
      <c r="Q17" s="13"/>
      <c r="R17" s="13"/>
      <c r="S17" s="29">
        <f t="shared" si="23"/>
        <v>0</v>
      </c>
      <c r="T17" s="29">
        <f t="shared" si="24"/>
        <v>0</v>
      </c>
      <c r="U17" s="29">
        <f t="shared" si="25"/>
        <v>0</v>
      </c>
      <c r="V17" s="13">
        <f t="shared" si="26"/>
        <v>4000</v>
      </c>
      <c r="W17" s="13"/>
      <c r="X17" s="13">
        <v>4000</v>
      </c>
      <c r="Y17" s="13"/>
      <c r="Z17" s="22">
        <f t="shared" si="0"/>
        <v>0</v>
      </c>
      <c r="AA17" s="22">
        <f t="shared" si="1"/>
        <v>59.32</v>
      </c>
      <c r="AB17" s="22">
        <f t="shared" si="2"/>
        <v>0</v>
      </c>
      <c r="AC17" s="22">
        <f t="shared" si="76"/>
        <v>3000</v>
      </c>
      <c r="AD17" s="22">
        <v>3000</v>
      </c>
      <c r="AE17" s="22"/>
      <c r="AF17" s="22"/>
      <c r="AG17" s="22">
        <f t="shared" si="3"/>
        <v>44.49</v>
      </c>
      <c r="AH17" s="22">
        <f t="shared" si="4"/>
        <v>0</v>
      </c>
      <c r="AI17" s="22">
        <f t="shared" si="5"/>
        <v>0</v>
      </c>
      <c r="AJ17" s="22">
        <f t="shared" si="77"/>
        <v>2000</v>
      </c>
      <c r="AK17" s="22">
        <v>2000</v>
      </c>
      <c r="AL17" s="22"/>
      <c r="AM17" s="22"/>
      <c r="AN17" s="22">
        <f t="shared" si="6"/>
        <v>29.66</v>
      </c>
      <c r="AO17" s="22">
        <f t="shared" si="78"/>
        <v>0</v>
      </c>
      <c r="AP17" s="22">
        <f t="shared" si="8"/>
        <v>0</v>
      </c>
      <c r="AQ17" s="13">
        <f t="shared" si="9"/>
        <v>9000</v>
      </c>
      <c r="AR17" s="30">
        <f t="shared" si="10"/>
        <v>133.47</v>
      </c>
    </row>
    <row r="18" spans="1:44">
      <c r="A18" s="18">
        <v>13</v>
      </c>
      <c r="B18" s="55" t="s">
        <v>46</v>
      </c>
      <c r="C18" s="56"/>
      <c r="D18" s="34" t="s">
        <v>40</v>
      </c>
      <c r="E18" s="19"/>
      <c r="F18" s="19"/>
      <c r="G18" s="19"/>
      <c r="H18" s="10">
        <v>67</v>
      </c>
      <c r="I18" s="11">
        <v>500</v>
      </c>
      <c r="J18" s="28">
        <f t="shared" si="20"/>
        <v>33.5</v>
      </c>
      <c r="K18" s="19"/>
      <c r="L18" s="9"/>
      <c r="M18" s="19"/>
      <c r="N18" s="28">
        <f t="shared" si="21"/>
        <v>0</v>
      </c>
      <c r="O18" s="13"/>
      <c r="P18" s="13"/>
      <c r="Q18" s="13"/>
      <c r="R18" s="13"/>
      <c r="S18" s="29">
        <f t="shared" si="23"/>
        <v>0</v>
      </c>
      <c r="T18" s="29">
        <f t="shared" si="24"/>
        <v>0</v>
      </c>
      <c r="U18" s="29">
        <f t="shared" si="25"/>
        <v>0</v>
      </c>
      <c r="V18" s="13"/>
      <c r="W18" s="13"/>
      <c r="X18" s="13"/>
      <c r="Y18" s="13"/>
      <c r="Z18" s="22"/>
      <c r="AA18" s="22">
        <f t="shared" si="1"/>
        <v>0</v>
      </c>
      <c r="AB18" s="22">
        <f t="shared" si="2"/>
        <v>0</v>
      </c>
      <c r="AC18" s="22">
        <f t="shared" si="76"/>
        <v>500</v>
      </c>
      <c r="AD18" s="22">
        <v>500</v>
      </c>
      <c r="AE18" s="22"/>
      <c r="AF18" s="22"/>
      <c r="AG18" s="22">
        <f t="shared" si="3"/>
        <v>33.5</v>
      </c>
      <c r="AH18" s="22">
        <f t="shared" si="4"/>
        <v>0</v>
      </c>
      <c r="AI18" s="22">
        <f t="shared" si="5"/>
        <v>0</v>
      </c>
      <c r="AJ18" s="22"/>
      <c r="AK18" s="22"/>
      <c r="AL18" s="22"/>
      <c r="AM18" s="22"/>
      <c r="AN18" s="22"/>
      <c r="AO18" s="22">
        <f t="shared" si="78"/>
        <v>0</v>
      </c>
      <c r="AP18" s="22">
        <f t="shared" si="8"/>
        <v>0</v>
      </c>
      <c r="AQ18" s="13">
        <f t="shared" si="9"/>
        <v>500</v>
      </c>
      <c r="AR18" s="30">
        <f t="shared" si="10"/>
        <v>33.5</v>
      </c>
    </row>
    <row r="19" spans="1:44">
      <c r="A19" s="8">
        <v>14</v>
      </c>
      <c r="B19" s="55" t="s">
        <v>47</v>
      </c>
      <c r="C19" s="56"/>
      <c r="D19" s="34" t="s">
        <v>40</v>
      </c>
      <c r="E19" s="19"/>
      <c r="F19" s="19"/>
      <c r="G19" s="19"/>
      <c r="H19" s="10">
        <v>1375</v>
      </c>
      <c r="I19" s="11">
        <v>10</v>
      </c>
      <c r="J19" s="28">
        <f t="shared" si="20"/>
        <v>13.75</v>
      </c>
      <c r="K19" s="19"/>
      <c r="L19" s="9">
        <f t="shared" ref="L19:L43" si="79">I19</f>
        <v>10</v>
      </c>
      <c r="M19" s="19"/>
      <c r="N19" s="28">
        <f t="shared" si="21"/>
        <v>0</v>
      </c>
      <c r="O19" s="13">
        <f t="shared" si="22"/>
        <v>0</v>
      </c>
      <c r="P19" s="13"/>
      <c r="Q19" s="13"/>
      <c r="R19" s="13"/>
      <c r="S19" s="29">
        <f t="shared" si="23"/>
        <v>0</v>
      </c>
      <c r="T19" s="29">
        <f t="shared" si="24"/>
        <v>0</v>
      </c>
      <c r="U19" s="29">
        <f t="shared" si="25"/>
        <v>0</v>
      </c>
      <c r="V19" s="13">
        <f t="shared" si="26"/>
        <v>10</v>
      </c>
      <c r="W19" s="13"/>
      <c r="X19" s="13">
        <v>10</v>
      </c>
      <c r="Y19" s="13"/>
      <c r="Z19" s="22">
        <f t="shared" ref="Z19:Z51" si="80">H19*W19/1000</f>
        <v>0</v>
      </c>
      <c r="AA19" s="22">
        <f t="shared" si="1"/>
        <v>13.75</v>
      </c>
      <c r="AB19" s="22">
        <f t="shared" si="2"/>
        <v>0</v>
      </c>
      <c r="AC19" s="22">
        <f t="shared" si="76"/>
        <v>0</v>
      </c>
      <c r="AD19" s="22"/>
      <c r="AE19" s="22"/>
      <c r="AF19" s="22"/>
      <c r="AG19" s="22">
        <f t="shared" si="3"/>
        <v>0</v>
      </c>
      <c r="AH19" s="22">
        <f t="shared" si="4"/>
        <v>0</v>
      </c>
      <c r="AI19" s="22">
        <f t="shared" si="5"/>
        <v>0</v>
      </c>
      <c r="AJ19" s="22">
        <f t="shared" si="77"/>
        <v>0</v>
      </c>
      <c r="AK19" s="22"/>
      <c r="AL19" s="22"/>
      <c r="AM19" s="22"/>
      <c r="AN19" s="22">
        <f t="shared" ref="AN19:AN47" si="81">H19*AK19/1000</f>
        <v>0</v>
      </c>
      <c r="AO19" s="22">
        <f t="shared" si="78"/>
        <v>0</v>
      </c>
      <c r="AP19" s="22">
        <f t="shared" si="8"/>
        <v>0</v>
      </c>
      <c r="AQ19" s="13">
        <f t="shared" si="9"/>
        <v>10</v>
      </c>
      <c r="AR19" s="30">
        <f t="shared" si="10"/>
        <v>13.75</v>
      </c>
    </row>
    <row r="20" spans="1:44" ht="51" customHeight="1">
      <c r="A20" s="7">
        <v>15</v>
      </c>
      <c r="B20" s="55" t="s">
        <v>48</v>
      </c>
      <c r="C20" s="56"/>
      <c r="D20" s="11" t="s">
        <v>40</v>
      </c>
      <c r="E20" s="19"/>
      <c r="F20" s="19"/>
      <c r="G20" s="19"/>
      <c r="H20" s="10">
        <v>1400</v>
      </c>
      <c r="I20" s="11">
        <v>10</v>
      </c>
      <c r="J20" s="28">
        <f t="shared" si="20"/>
        <v>14</v>
      </c>
      <c r="K20" s="19"/>
      <c r="L20" s="9">
        <f t="shared" si="79"/>
        <v>10</v>
      </c>
      <c r="M20" s="19"/>
      <c r="N20" s="28">
        <f t="shared" si="21"/>
        <v>0</v>
      </c>
      <c r="O20" s="13">
        <f t="shared" si="22"/>
        <v>0</v>
      </c>
      <c r="P20" s="13"/>
      <c r="Q20" s="13"/>
      <c r="R20" s="13"/>
      <c r="S20" s="29">
        <f t="shared" si="23"/>
        <v>0</v>
      </c>
      <c r="T20" s="29">
        <f t="shared" si="24"/>
        <v>0</v>
      </c>
      <c r="U20" s="29">
        <f t="shared" si="25"/>
        <v>0</v>
      </c>
      <c r="V20" s="13">
        <f t="shared" si="26"/>
        <v>10</v>
      </c>
      <c r="W20" s="13"/>
      <c r="X20" s="13">
        <v>10</v>
      </c>
      <c r="Y20" s="13"/>
      <c r="Z20" s="22">
        <f t="shared" si="80"/>
        <v>0</v>
      </c>
      <c r="AA20" s="22">
        <f t="shared" si="1"/>
        <v>14</v>
      </c>
      <c r="AB20" s="22">
        <f t="shared" si="2"/>
        <v>0</v>
      </c>
      <c r="AC20" s="22">
        <f t="shared" si="76"/>
        <v>0</v>
      </c>
      <c r="AD20" s="22"/>
      <c r="AE20" s="22"/>
      <c r="AF20" s="22"/>
      <c r="AG20" s="22">
        <f t="shared" si="3"/>
        <v>0</v>
      </c>
      <c r="AH20" s="22">
        <f t="shared" si="4"/>
        <v>0</v>
      </c>
      <c r="AI20" s="22">
        <f t="shared" si="5"/>
        <v>0</v>
      </c>
      <c r="AJ20" s="22">
        <f t="shared" si="77"/>
        <v>0</v>
      </c>
      <c r="AK20" s="22"/>
      <c r="AL20" s="22"/>
      <c r="AM20" s="22"/>
      <c r="AN20" s="22">
        <f t="shared" si="81"/>
        <v>0</v>
      </c>
      <c r="AO20" s="22">
        <f t="shared" si="78"/>
        <v>0</v>
      </c>
      <c r="AP20" s="22">
        <f t="shared" si="8"/>
        <v>0</v>
      </c>
      <c r="AQ20" s="13">
        <f t="shared" si="9"/>
        <v>10</v>
      </c>
      <c r="AR20" s="30">
        <f t="shared" si="10"/>
        <v>14</v>
      </c>
    </row>
    <row r="21" spans="1:44">
      <c r="A21" s="18">
        <v>16</v>
      </c>
      <c r="B21" s="55" t="s">
        <v>49</v>
      </c>
      <c r="C21" s="56"/>
      <c r="D21" s="11" t="s">
        <v>40</v>
      </c>
      <c r="E21" s="19"/>
      <c r="F21" s="19"/>
      <c r="G21" s="19"/>
      <c r="H21" s="10">
        <v>4375</v>
      </c>
      <c r="I21" s="11">
        <v>8</v>
      </c>
      <c r="J21" s="28">
        <f t="shared" si="20"/>
        <v>35</v>
      </c>
      <c r="K21" s="19"/>
      <c r="L21" s="9">
        <f t="shared" si="79"/>
        <v>8</v>
      </c>
      <c r="M21" s="19"/>
      <c r="N21" s="28">
        <f t="shared" si="21"/>
        <v>0</v>
      </c>
      <c r="O21" s="13">
        <f t="shared" si="22"/>
        <v>0</v>
      </c>
      <c r="P21" s="13"/>
      <c r="Q21" s="13"/>
      <c r="R21" s="13"/>
      <c r="S21" s="29">
        <f t="shared" si="23"/>
        <v>0</v>
      </c>
      <c r="T21" s="29">
        <f t="shared" si="24"/>
        <v>0</v>
      </c>
      <c r="U21" s="29">
        <f t="shared" si="25"/>
        <v>0</v>
      </c>
      <c r="V21" s="13">
        <f t="shared" si="26"/>
        <v>8</v>
      </c>
      <c r="W21" s="13"/>
      <c r="X21" s="13">
        <v>8</v>
      </c>
      <c r="Y21" s="13"/>
      <c r="Z21" s="22">
        <f t="shared" si="80"/>
        <v>0</v>
      </c>
      <c r="AA21" s="22">
        <f t="shared" si="1"/>
        <v>35</v>
      </c>
      <c r="AB21" s="22">
        <f t="shared" si="2"/>
        <v>0</v>
      </c>
      <c r="AC21" s="22">
        <f t="shared" si="76"/>
        <v>0</v>
      </c>
      <c r="AD21" s="22"/>
      <c r="AE21" s="22"/>
      <c r="AF21" s="22"/>
      <c r="AG21" s="22">
        <f t="shared" si="3"/>
        <v>0</v>
      </c>
      <c r="AH21" s="22">
        <f t="shared" si="4"/>
        <v>0</v>
      </c>
      <c r="AI21" s="22">
        <f t="shared" si="5"/>
        <v>0</v>
      </c>
      <c r="AJ21" s="22">
        <f t="shared" si="77"/>
        <v>0</v>
      </c>
      <c r="AK21" s="22"/>
      <c r="AL21" s="22"/>
      <c r="AM21" s="22"/>
      <c r="AN21" s="22">
        <f t="shared" si="81"/>
        <v>0</v>
      </c>
      <c r="AO21" s="22">
        <f t="shared" si="78"/>
        <v>0</v>
      </c>
      <c r="AP21" s="22">
        <f t="shared" si="8"/>
        <v>0</v>
      </c>
      <c r="AQ21" s="13">
        <f t="shared" si="9"/>
        <v>8</v>
      </c>
      <c r="AR21" s="30">
        <f t="shared" si="10"/>
        <v>35</v>
      </c>
    </row>
    <row r="22" spans="1:44">
      <c r="A22" s="8">
        <v>17</v>
      </c>
      <c r="B22" s="55" t="s">
        <v>50</v>
      </c>
      <c r="C22" s="56"/>
      <c r="D22" s="11" t="s">
        <v>40</v>
      </c>
      <c r="E22" s="19"/>
      <c r="F22" s="19"/>
      <c r="G22" s="19"/>
      <c r="H22" s="10">
        <v>56.25</v>
      </c>
      <c r="I22" s="11">
        <v>300</v>
      </c>
      <c r="J22" s="28">
        <f t="shared" si="20"/>
        <v>16.875</v>
      </c>
      <c r="K22" s="19"/>
      <c r="L22" s="9">
        <v>150</v>
      </c>
      <c r="M22" s="19"/>
      <c r="N22" s="28">
        <f t="shared" si="21"/>
        <v>0</v>
      </c>
      <c r="O22" s="13">
        <f t="shared" si="22"/>
        <v>0</v>
      </c>
      <c r="P22" s="13"/>
      <c r="Q22" s="13"/>
      <c r="R22" s="13"/>
      <c r="S22" s="29">
        <f t="shared" si="23"/>
        <v>0</v>
      </c>
      <c r="T22" s="29">
        <f t="shared" si="24"/>
        <v>0</v>
      </c>
      <c r="U22" s="29">
        <f t="shared" si="25"/>
        <v>0</v>
      </c>
      <c r="V22" s="13">
        <f t="shared" si="26"/>
        <v>300</v>
      </c>
      <c r="W22" s="13"/>
      <c r="X22" s="13">
        <v>300</v>
      </c>
      <c r="Y22" s="13"/>
      <c r="Z22" s="22">
        <f t="shared" si="80"/>
        <v>0</v>
      </c>
      <c r="AA22" s="22">
        <f t="shared" si="1"/>
        <v>16.875</v>
      </c>
      <c r="AB22" s="22">
        <f t="shared" si="2"/>
        <v>0</v>
      </c>
      <c r="AC22" s="22">
        <f t="shared" si="76"/>
        <v>0</v>
      </c>
      <c r="AD22" s="22"/>
      <c r="AE22" s="22"/>
      <c r="AF22" s="22"/>
      <c r="AG22" s="22">
        <f t="shared" si="3"/>
        <v>0</v>
      </c>
      <c r="AH22" s="22">
        <f t="shared" si="4"/>
        <v>0</v>
      </c>
      <c r="AI22" s="22">
        <f t="shared" si="5"/>
        <v>0</v>
      </c>
      <c r="AJ22" s="22">
        <f t="shared" si="77"/>
        <v>0</v>
      </c>
      <c r="AK22" s="22"/>
      <c r="AL22" s="22"/>
      <c r="AM22" s="22"/>
      <c r="AN22" s="22">
        <f t="shared" si="81"/>
        <v>0</v>
      </c>
      <c r="AO22" s="22">
        <f t="shared" si="78"/>
        <v>0</v>
      </c>
      <c r="AP22" s="22">
        <f t="shared" si="8"/>
        <v>0</v>
      </c>
      <c r="AQ22" s="13">
        <f t="shared" si="9"/>
        <v>300</v>
      </c>
      <c r="AR22" s="30">
        <f t="shared" si="10"/>
        <v>16.875</v>
      </c>
    </row>
    <row r="23" spans="1:44">
      <c r="A23" s="7">
        <v>18</v>
      </c>
      <c r="B23" s="55" t="s">
        <v>51</v>
      </c>
      <c r="C23" s="56"/>
      <c r="D23" s="11" t="s">
        <v>40</v>
      </c>
      <c r="E23" s="19"/>
      <c r="F23" s="19"/>
      <c r="G23" s="19"/>
      <c r="H23" s="10">
        <v>58</v>
      </c>
      <c r="I23" s="11">
        <v>300</v>
      </c>
      <c r="J23" s="28">
        <f t="shared" si="20"/>
        <v>17.399999999999999</v>
      </c>
      <c r="K23" s="19"/>
      <c r="L23" s="9">
        <v>150</v>
      </c>
      <c r="M23" s="19"/>
      <c r="N23" s="28">
        <f t="shared" si="21"/>
        <v>0</v>
      </c>
      <c r="O23" s="13">
        <f t="shared" si="22"/>
        <v>0</v>
      </c>
      <c r="P23" s="13"/>
      <c r="Q23" s="13"/>
      <c r="R23" s="13"/>
      <c r="S23" s="29">
        <f t="shared" si="23"/>
        <v>0</v>
      </c>
      <c r="T23" s="29">
        <f t="shared" si="24"/>
        <v>0</v>
      </c>
      <c r="U23" s="29">
        <f t="shared" si="25"/>
        <v>0</v>
      </c>
      <c r="V23" s="13">
        <f t="shared" si="26"/>
        <v>300</v>
      </c>
      <c r="W23" s="13"/>
      <c r="X23" s="13">
        <v>300</v>
      </c>
      <c r="Y23" s="13"/>
      <c r="Z23" s="22">
        <f t="shared" si="80"/>
        <v>0</v>
      </c>
      <c r="AA23" s="22">
        <f t="shared" si="1"/>
        <v>17.399999999999999</v>
      </c>
      <c r="AB23" s="22">
        <f t="shared" si="2"/>
        <v>0</v>
      </c>
      <c r="AC23" s="22">
        <f t="shared" si="76"/>
        <v>0</v>
      </c>
      <c r="AD23" s="22"/>
      <c r="AE23" s="22"/>
      <c r="AF23" s="22"/>
      <c r="AG23" s="22">
        <f t="shared" si="3"/>
        <v>0</v>
      </c>
      <c r="AH23" s="22">
        <f t="shared" si="4"/>
        <v>0</v>
      </c>
      <c r="AI23" s="22">
        <f t="shared" si="5"/>
        <v>0</v>
      </c>
      <c r="AJ23" s="22">
        <f t="shared" si="77"/>
        <v>0</v>
      </c>
      <c r="AK23" s="22"/>
      <c r="AL23" s="22"/>
      <c r="AM23" s="22"/>
      <c r="AN23" s="22">
        <f t="shared" si="81"/>
        <v>0</v>
      </c>
      <c r="AO23" s="22">
        <f t="shared" si="78"/>
        <v>0</v>
      </c>
      <c r="AP23" s="22">
        <f t="shared" si="8"/>
        <v>0</v>
      </c>
      <c r="AQ23" s="13">
        <f t="shared" si="9"/>
        <v>300</v>
      </c>
      <c r="AR23" s="30">
        <f t="shared" si="10"/>
        <v>17.399999999999999</v>
      </c>
    </row>
    <row r="24" spans="1:44">
      <c r="A24" s="18">
        <v>19</v>
      </c>
      <c r="B24" s="55" t="s">
        <v>52</v>
      </c>
      <c r="C24" s="56"/>
      <c r="D24" s="11" t="s">
        <v>40</v>
      </c>
      <c r="E24" s="19"/>
      <c r="F24" s="19"/>
      <c r="G24" s="19"/>
      <c r="H24" s="10">
        <v>54</v>
      </c>
      <c r="I24" s="11">
        <v>600</v>
      </c>
      <c r="J24" s="28">
        <f t="shared" si="20"/>
        <v>32.4</v>
      </c>
      <c r="K24" s="19"/>
      <c r="L24" s="9">
        <v>300</v>
      </c>
      <c r="M24" s="19"/>
      <c r="N24" s="28">
        <f t="shared" si="21"/>
        <v>0</v>
      </c>
      <c r="O24" s="13">
        <f t="shared" si="22"/>
        <v>0</v>
      </c>
      <c r="P24" s="13"/>
      <c r="Q24" s="13"/>
      <c r="R24" s="13"/>
      <c r="S24" s="29">
        <f t="shared" si="23"/>
        <v>0</v>
      </c>
      <c r="T24" s="29">
        <f t="shared" si="24"/>
        <v>0</v>
      </c>
      <c r="U24" s="29">
        <f t="shared" si="25"/>
        <v>0</v>
      </c>
      <c r="V24" s="13">
        <f t="shared" si="26"/>
        <v>600</v>
      </c>
      <c r="W24" s="13"/>
      <c r="X24" s="13">
        <v>600</v>
      </c>
      <c r="Y24" s="13"/>
      <c r="Z24" s="22">
        <f t="shared" si="80"/>
        <v>0</v>
      </c>
      <c r="AA24" s="22">
        <f t="shared" si="1"/>
        <v>32.4</v>
      </c>
      <c r="AB24" s="22">
        <f t="shared" si="2"/>
        <v>0</v>
      </c>
      <c r="AC24" s="22">
        <f t="shared" si="76"/>
        <v>0</v>
      </c>
      <c r="AD24" s="22"/>
      <c r="AE24" s="22"/>
      <c r="AF24" s="22"/>
      <c r="AG24" s="22">
        <f t="shared" si="3"/>
        <v>0</v>
      </c>
      <c r="AH24" s="22">
        <f t="shared" si="4"/>
        <v>0</v>
      </c>
      <c r="AI24" s="22">
        <f t="shared" si="5"/>
        <v>0</v>
      </c>
      <c r="AJ24" s="22">
        <f t="shared" si="77"/>
        <v>0</v>
      </c>
      <c r="AK24" s="22"/>
      <c r="AL24" s="22"/>
      <c r="AM24" s="22"/>
      <c r="AN24" s="22">
        <f t="shared" si="81"/>
        <v>0</v>
      </c>
      <c r="AO24" s="22">
        <f t="shared" si="78"/>
        <v>0</v>
      </c>
      <c r="AP24" s="22">
        <f t="shared" si="8"/>
        <v>0</v>
      </c>
      <c r="AQ24" s="13">
        <f t="shared" si="9"/>
        <v>600</v>
      </c>
      <c r="AR24" s="30">
        <f t="shared" si="10"/>
        <v>32.4</v>
      </c>
    </row>
    <row r="25" spans="1:44" ht="65.25" customHeight="1">
      <c r="A25" s="8">
        <v>20</v>
      </c>
      <c r="B25" s="55" t="s">
        <v>53</v>
      </c>
      <c r="C25" s="56"/>
      <c r="D25" s="11" t="s">
        <v>44</v>
      </c>
      <c r="E25" s="19"/>
      <c r="F25" s="19"/>
      <c r="G25" s="19"/>
      <c r="H25" s="10">
        <v>1560</v>
      </c>
      <c r="I25" s="11">
        <v>30</v>
      </c>
      <c r="J25" s="28">
        <f t="shared" si="20"/>
        <v>46.8</v>
      </c>
      <c r="K25" s="19"/>
      <c r="L25" s="9">
        <f t="shared" si="79"/>
        <v>30</v>
      </c>
      <c r="M25" s="19"/>
      <c r="N25" s="28">
        <f t="shared" si="21"/>
        <v>0</v>
      </c>
      <c r="O25" s="13">
        <f t="shared" si="22"/>
        <v>0</v>
      </c>
      <c r="P25" s="13"/>
      <c r="Q25" s="13"/>
      <c r="R25" s="13"/>
      <c r="S25" s="29">
        <f t="shared" si="23"/>
        <v>0</v>
      </c>
      <c r="T25" s="29">
        <f t="shared" si="24"/>
        <v>0</v>
      </c>
      <c r="U25" s="29">
        <f t="shared" si="25"/>
        <v>0</v>
      </c>
      <c r="V25" s="13">
        <f t="shared" si="26"/>
        <v>30</v>
      </c>
      <c r="W25" s="13"/>
      <c r="X25" s="13">
        <v>30</v>
      </c>
      <c r="Y25" s="13"/>
      <c r="Z25" s="22">
        <f t="shared" si="80"/>
        <v>0</v>
      </c>
      <c r="AA25" s="22">
        <f t="shared" si="1"/>
        <v>46.8</v>
      </c>
      <c r="AB25" s="22">
        <f t="shared" si="2"/>
        <v>0</v>
      </c>
      <c r="AC25" s="22">
        <f t="shared" si="76"/>
        <v>0</v>
      </c>
      <c r="AD25" s="22"/>
      <c r="AE25" s="22"/>
      <c r="AF25" s="22"/>
      <c r="AG25" s="22">
        <f t="shared" si="3"/>
        <v>0</v>
      </c>
      <c r="AH25" s="22">
        <f t="shared" si="4"/>
        <v>0</v>
      </c>
      <c r="AI25" s="22">
        <f t="shared" si="5"/>
        <v>0</v>
      </c>
      <c r="AJ25" s="22">
        <f t="shared" si="77"/>
        <v>0</v>
      </c>
      <c r="AK25" s="22"/>
      <c r="AL25" s="22"/>
      <c r="AM25" s="22"/>
      <c r="AN25" s="22">
        <f t="shared" si="81"/>
        <v>0</v>
      </c>
      <c r="AO25" s="22">
        <f t="shared" si="78"/>
        <v>0</v>
      </c>
      <c r="AP25" s="22">
        <f t="shared" si="8"/>
        <v>0</v>
      </c>
      <c r="AQ25" s="13">
        <f t="shared" si="9"/>
        <v>30</v>
      </c>
      <c r="AR25" s="30">
        <f t="shared" si="10"/>
        <v>46.8</v>
      </c>
    </row>
    <row r="26" spans="1:44" ht="66.75" customHeight="1">
      <c r="A26" s="7">
        <v>21</v>
      </c>
      <c r="B26" s="59" t="s">
        <v>54</v>
      </c>
      <c r="C26" s="60"/>
      <c r="D26" s="11" t="s">
        <v>40</v>
      </c>
      <c r="E26" s="19"/>
      <c r="F26" s="19"/>
      <c r="G26" s="19"/>
      <c r="H26" s="10">
        <v>270</v>
      </c>
      <c r="I26" s="11">
        <v>300</v>
      </c>
      <c r="J26" s="28">
        <f t="shared" si="20"/>
        <v>81</v>
      </c>
      <c r="K26" s="19"/>
      <c r="L26" s="9">
        <v>30</v>
      </c>
      <c r="M26" s="19"/>
      <c r="N26" s="28">
        <f t="shared" si="21"/>
        <v>0</v>
      </c>
      <c r="O26" s="13">
        <f t="shared" si="22"/>
        <v>0</v>
      </c>
      <c r="P26" s="13"/>
      <c r="Q26" s="13"/>
      <c r="R26" s="13"/>
      <c r="S26" s="29">
        <f t="shared" si="23"/>
        <v>0</v>
      </c>
      <c r="T26" s="29">
        <f t="shared" si="24"/>
        <v>0</v>
      </c>
      <c r="U26" s="29">
        <f t="shared" si="25"/>
        <v>0</v>
      </c>
      <c r="V26" s="13">
        <f t="shared" si="26"/>
        <v>300</v>
      </c>
      <c r="W26" s="13"/>
      <c r="X26" s="13">
        <v>300</v>
      </c>
      <c r="Y26" s="13"/>
      <c r="Z26" s="22">
        <f t="shared" si="80"/>
        <v>0</v>
      </c>
      <c r="AA26" s="22">
        <f t="shared" si="1"/>
        <v>81</v>
      </c>
      <c r="AB26" s="22">
        <f t="shared" si="2"/>
        <v>0</v>
      </c>
      <c r="AC26" s="22">
        <f t="shared" si="76"/>
        <v>0</v>
      </c>
      <c r="AD26" s="22"/>
      <c r="AE26" s="22"/>
      <c r="AF26" s="22"/>
      <c r="AG26" s="22">
        <f t="shared" si="3"/>
        <v>0</v>
      </c>
      <c r="AH26" s="22">
        <f t="shared" si="4"/>
        <v>0</v>
      </c>
      <c r="AI26" s="22">
        <f t="shared" si="5"/>
        <v>0</v>
      </c>
      <c r="AJ26" s="22">
        <f t="shared" si="77"/>
        <v>0</v>
      </c>
      <c r="AK26" s="22"/>
      <c r="AL26" s="22"/>
      <c r="AM26" s="22"/>
      <c r="AN26" s="22">
        <f t="shared" si="81"/>
        <v>0</v>
      </c>
      <c r="AO26" s="22">
        <f t="shared" si="78"/>
        <v>0</v>
      </c>
      <c r="AP26" s="22">
        <f t="shared" si="8"/>
        <v>0</v>
      </c>
      <c r="AQ26" s="13">
        <f t="shared" si="9"/>
        <v>300</v>
      </c>
      <c r="AR26" s="30">
        <f t="shared" si="10"/>
        <v>81</v>
      </c>
    </row>
    <row r="27" spans="1:44" ht="276" customHeight="1">
      <c r="A27" s="18">
        <v>22</v>
      </c>
      <c r="B27" s="55" t="s">
        <v>55</v>
      </c>
      <c r="C27" s="56"/>
      <c r="D27" s="11" t="s">
        <v>40</v>
      </c>
      <c r="E27" s="19"/>
      <c r="F27" s="19"/>
      <c r="G27" s="19"/>
      <c r="H27" s="10">
        <v>76000</v>
      </c>
      <c r="I27" s="11">
        <v>7</v>
      </c>
      <c r="J27" s="28">
        <f t="shared" si="20"/>
        <v>532</v>
      </c>
      <c r="K27" s="19"/>
      <c r="L27" s="9"/>
      <c r="M27" s="19"/>
      <c r="N27" s="28">
        <f t="shared" si="21"/>
        <v>0</v>
      </c>
      <c r="O27" s="13">
        <f t="shared" si="22"/>
        <v>0</v>
      </c>
      <c r="P27" s="13"/>
      <c r="Q27" s="13"/>
      <c r="R27" s="13"/>
      <c r="S27" s="29">
        <f t="shared" si="23"/>
        <v>0</v>
      </c>
      <c r="T27" s="29">
        <f t="shared" si="24"/>
        <v>0</v>
      </c>
      <c r="U27" s="29">
        <f t="shared" si="25"/>
        <v>0</v>
      </c>
      <c r="V27" s="13">
        <f t="shared" si="26"/>
        <v>7</v>
      </c>
      <c r="W27" s="13"/>
      <c r="X27" s="13">
        <v>7</v>
      </c>
      <c r="Y27" s="13"/>
      <c r="Z27" s="22">
        <f t="shared" si="80"/>
        <v>0</v>
      </c>
      <c r="AA27" s="22">
        <f t="shared" si="1"/>
        <v>532</v>
      </c>
      <c r="AB27" s="22">
        <f t="shared" si="2"/>
        <v>0</v>
      </c>
      <c r="AC27" s="22">
        <f t="shared" si="76"/>
        <v>0</v>
      </c>
      <c r="AD27" s="22"/>
      <c r="AE27" s="22"/>
      <c r="AF27" s="22"/>
      <c r="AG27" s="22">
        <f t="shared" si="3"/>
        <v>0</v>
      </c>
      <c r="AH27" s="22">
        <f t="shared" si="4"/>
        <v>0</v>
      </c>
      <c r="AI27" s="22">
        <f t="shared" si="5"/>
        <v>0</v>
      </c>
      <c r="AJ27" s="22">
        <f t="shared" si="77"/>
        <v>0</v>
      </c>
      <c r="AK27" s="22"/>
      <c r="AL27" s="22"/>
      <c r="AM27" s="22"/>
      <c r="AN27" s="22">
        <f t="shared" si="81"/>
        <v>0</v>
      </c>
      <c r="AO27" s="22">
        <f t="shared" si="78"/>
        <v>0</v>
      </c>
      <c r="AP27" s="22">
        <f t="shared" si="8"/>
        <v>0</v>
      </c>
      <c r="AQ27" s="13">
        <f t="shared" si="9"/>
        <v>7</v>
      </c>
      <c r="AR27" s="30">
        <f t="shared" si="10"/>
        <v>532</v>
      </c>
    </row>
    <row r="28" spans="1:44" ht="27" customHeight="1">
      <c r="A28" s="8">
        <v>23</v>
      </c>
      <c r="B28" s="51" t="s">
        <v>56</v>
      </c>
      <c r="C28" s="52"/>
      <c r="D28" s="11" t="s">
        <v>40</v>
      </c>
      <c r="E28" s="19"/>
      <c r="F28" s="19"/>
      <c r="G28" s="19"/>
      <c r="H28" s="10">
        <v>4500</v>
      </c>
      <c r="I28" s="11">
        <v>6</v>
      </c>
      <c r="J28" s="28">
        <f t="shared" si="20"/>
        <v>27</v>
      </c>
      <c r="K28" s="19"/>
      <c r="L28" s="9">
        <f t="shared" si="79"/>
        <v>6</v>
      </c>
      <c r="M28" s="19"/>
      <c r="N28" s="28">
        <f t="shared" si="21"/>
        <v>0</v>
      </c>
      <c r="O28" s="13">
        <f t="shared" si="22"/>
        <v>0</v>
      </c>
      <c r="P28" s="13"/>
      <c r="Q28" s="13"/>
      <c r="R28" s="13"/>
      <c r="S28" s="29">
        <f t="shared" si="23"/>
        <v>0</v>
      </c>
      <c r="T28" s="29">
        <f t="shared" si="24"/>
        <v>0</v>
      </c>
      <c r="U28" s="29">
        <f t="shared" si="25"/>
        <v>0</v>
      </c>
      <c r="V28" s="13">
        <f t="shared" si="26"/>
        <v>6</v>
      </c>
      <c r="W28" s="13"/>
      <c r="X28" s="13">
        <v>6</v>
      </c>
      <c r="Y28" s="13"/>
      <c r="Z28" s="22">
        <f t="shared" si="80"/>
        <v>0</v>
      </c>
      <c r="AA28" s="22">
        <f t="shared" si="1"/>
        <v>27</v>
      </c>
      <c r="AB28" s="22">
        <f t="shared" si="2"/>
        <v>0</v>
      </c>
      <c r="AC28" s="22">
        <f t="shared" si="76"/>
        <v>0</v>
      </c>
      <c r="AD28" s="22"/>
      <c r="AE28" s="22"/>
      <c r="AF28" s="22"/>
      <c r="AG28" s="22">
        <f t="shared" si="3"/>
        <v>0</v>
      </c>
      <c r="AH28" s="22">
        <f t="shared" si="4"/>
        <v>0</v>
      </c>
      <c r="AI28" s="22">
        <f t="shared" si="5"/>
        <v>0</v>
      </c>
      <c r="AJ28" s="22">
        <f t="shared" si="77"/>
        <v>0</v>
      </c>
      <c r="AK28" s="22"/>
      <c r="AL28" s="22"/>
      <c r="AM28" s="22"/>
      <c r="AN28" s="22">
        <f t="shared" si="81"/>
        <v>0</v>
      </c>
      <c r="AO28" s="22">
        <f t="shared" si="78"/>
        <v>0</v>
      </c>
      <c r="AP28" s="22">
        <f t="shared" si="8"/>
        <v>0</v>
      </c>
      <c r="AQ28" s="13">
        <f t="shared" si="9"/>
        <v>6</v>
      </c>
      <c r="AR28" s="30">
        <f t="shared" si="10"/>
        <v>27</v>
      </c>
    </row>
    <row r="29" spans="1:44" ht="29.25" customHeight="1">
      <c r="A29" s="7">
        <v>24</v>
      </c>
      <c r="B29" s="51" t="s">
        <v>57</v>
      </c>
      <c r="C29" s="52"/>
      <c r="D29" s="11" t="s">
        <v>40</v>
      </c>
      <c r="E29" s="19"/>
      <c r="F29" s="19"/>
      <c r="G29" s="19"/>
      <c r="H29" s="10">
        <v>4500</v>
      </c>
      <c r="I29" s="11">
        <v>6</v>
      </c>
      <c r="J29" s="28">
        <f t="shared" si="20"/>
        <v>27</v>
      </c>
      <c r="K29" s="19"/>
      <c r="L29" s="9">
        <f t="shared" si="79"/>
        <v>6</v>
      </c>
      <c r="M29" s="19"/>
      <c r="N29" s="28">
        <f t="shared" si="21"/>
        <v>0</v>
      </c>
      <c r="O29" s="13">
        <f t="shared" si="22"/>
        <v>0</v>
      </c>
      <c r="P29" s="13"/>
      <c r="Q29" s="13"/>
      <c r="R29" s="13"/>
      <c r="S29" s="29">
        <f t="shared" si="23"/>
        <v>0</v>
      </c>
      <c r="T29" s="29">
        <f t="shared" si="24"/>
        <v>0</v>
      </c>
      <c r="U29" s="29">
        <f t="shared" si="25"/>
        <v>0</v>
      </c>
      <c r="V29" s="13">
        <f t="shared" si="26"/>
        <v>6</v>
      </c>
      <c r="W29" s="13"/>
      <c r="X29" s="13">
        <v>6</v>
      </c>
      <c r="Y29" s="13"/>
      <c r="Z29" s="22">
        <f t="shared" si="80"/>
        <v>0</v>
      </c>
      <c r="AA29" s="22">
        <f t="shared" si="1"/>
        <v>27</v>
      </c>
      <c r="AB29" s="22">
        <f t="shared" si="2"/>
        <v>0</v>
      </c>
      <c r="AC29" s="22">
        <f t="shared" si="76"/>
        <v>0</v>
      </c>
      <c r="AD29" s="22"/>
      <c r="AE29" s="22"/>
      <c r="AF29" s="22"/>
      <c r="AG29" s="22">
        <f t="shared" si="3"/>
        <v>0</v>
      </c>
      <c r="AH29" s="22">
        <f t="shared" si="4"/>
        <v>0</v>
      </c>
      <c r="AI29" s="22">
        <f t="shared" si="5"/>
        <v>0</v>
      </c>
      <c r="AJ29" s="22">
        <f t="shared" si="77"/>
        <v>0</v>
      </c>
      <c r="AK29" s="22"/>
      <c r="AL29" s="22"/>
      <c r="AM29" s="22"/>
      <c r="AN29" s="22">
        <f t="shared" si="81"/>
        <v>0</v>
      </c>
      <c r="AO29" s="22">
        <f t="shared" si="78"/>
        <v>0</v>
      </c>
      <c r="AP29" s="22">
        <f t="shared" si="8"/>
        <v>0</v>
      </c>
      <c r="AQ29" s="13">
        <f t="shared" si="9"/>
        <v>6</v>
      </c>
      <c r="AR29" s="30">
        <f t="shared" si="10"/>
        <v>27</v>
      </c>
    </row>
    <row r="30" spans="1:44">
      <c r="A30" s="18">
        <v>25</v>
      </c>
      <c r="B30" s="55" t="s">
        <v>58</v>
      </c>
      <c r="C30" s="56"/>
      <c r="D30" s="11" t="s">
        <v>40</v>
      </c>
      <c r="E30" s="19"/>
      <c r="F30" s="19"/>
      <c r="G30" s="19"/>
      <c r="H30" s="10">
        <v>4250</v>
      </c>
      <c r="I30" s="11">
        <v>2</v>
      </c>
      <c r="J30" s="28">
        <f t="shared" si="20"/>
        <v>8.5</v>
      </c>
      <c r="K30" s="19"/>
      <c r="L30" s="9">
        <f t="shared" si="79"/>
        <v>2</v>
      </c>
      <c r="M30" s="19"/>
      <c r="N30" s="28">
        <f t="shared" si="21"/>
        <v>0</v>
      </c>
      <c r="O30" s="13">
        <f t="shared" si="22"/>
        <v>0</v>
      </c>
      <c r="P30" s="13"/>
      <c r="Q30" s="13"/>
      <c r="R30" s="13"/>
      <c r="S30" s="29">
        <f t="shared" si="23"/>
        <v>0</v>
      </c>
      <c r="T30" s="29">
        <f t="shared" si="24"/>
        <v>0</v>
      </c>
      <c r="U30" s="29">
        <f t="shared" si="25"/>
        <v>0</v>
      </c>
      <c r="V30" s="13">
        <f t="shared" si="26"/>
        <v>2</v>
      </c>
      <c r="W30" s="13"/>
      <c r="X30" s="13">
        <v>2</v>
      </c>
      <c r="Y30" s="13"/>
      <c r="Z30" s="22">
        <f t="shared" si="80"/>
        <v>0</v>
      </c>
      <c r="AA30" s="22">
        <f t="shared" si="1"/>
        <v>8.5</v>
      </c>
      <c r="AB30" s="22">
        <f t="shared" si="2"/>
        <v>0</v>
      </c>
      <c r="AC30" s="22">
        <f t="shared" si="76"/>
        <v>0</v>
      </c>
      <c r="AD30" s="22"/>
      <c r="AE30" s="22"/>
      <c r="AF30" s="22"/>
      <c r="AG30" s="22">
        <f t="shared" si="3"/>
        <v>0</v>
      </c>
      <c r="AH30" s="22">
        <f t="shared" si="4"/>
        <v>0</v>
      </c>
      <c r="AI30" s="22">
        <f t="shared" si="5"/>
        <v>0</v>
      </c>
      <c r="AJ30" s="22">
        <f t="shared" si="77"/>
        <v>0</v>
      </c>
      <c r="AK30" s="22"/>
      <c r="AL30" s="22"/>
      <c r="AM30" s="22"/>
      <c r="AN30" s="22">
        <f t="shared" si="81"/>
        <v>0</v>
      </c>
      <c r="AO30" s="22">
        <f t="shared" si="78"/>
        <v>0</v>
      </c>
      <c r="AP30" s="22">
        <f t="shared" si="8"/>
        <v>0</v>
      </c>
      <c r="AQ30" s="13">
        <f t="shared" si="9"/>
        <v>2</v>
      </c>
      <c r="AR30" s="30">
        <f t="shared" si="10"/>
        <v>8.5</v>
      </c>
    </row>
    <row r="31" spans="1:44" ht="32.25" customHeight="1">
      <c r="A31" s="8">
        <v>26</v>
      </c>
      <c r="B31" s="55" t="s">
        <v>59</v>
      </c>
      <c r="C31" s="56"/>
      <c r="D31" s="11" t="s">
        <v>40</v>
      </c>
      <c r="E31" s="19"/>
      <c r="F31" s="19"/>
      <c r="G31" s="19"/>
      <c r="H31" s="10">
        <v>1500</v>
      </c>
      <c r="I31" s="11">
        <v>4</v>
      </c>
      <c r="J31" s="28">
        <f t="shared" si="20"/>
        <v>6</v>
      </c>
      <c r="K31" s="19"/>
      <c r="L31" s="9">
        <f t="shared" si="79"/>
        <v>4</v>
      </c>
      <c r="M31" s="19"/>
      <c r="N31" s="28">
        <f t="shared" si="21"/>
        <v>0</v>
      </c>
      <c r="O31" s="13">
        <f t="shared" si="22"/>
        <v>0</v>
      </c>
      <c r="P31" s="13"/>
      <c r="Q31" s="13"/>
      <c r="R31" s="13"/>
      <c r="S31" s="29">
        <f t="shared" si="23"/>
        <v>0</v>
      </c>
      <c r="T31" s="29">
        <f t="shared" si="24"/>
        <v>0</v>
      </c>
      <c r="U31" s="29">
        <f t="shared" si="25"/>
        <v>0</v>
      </c>
      <c r="V31" s="13">
        <f t="shared" si="26"/>
        <v>4</v>
      </c>
      <c r="W31" s="13"/>
      <c r="X31" s="13">
        <v>4</v>
      </c>
      <c r="Y31" s="13"/>
      <c r="Z31" s="22">
        <f t="shared" si="80"/>
        <v>0</v>
      </c>
      <c r="AA31" s="22">
        <f t="shared" si="1"/>
        <v>6</v>
      </c>
      <c r="AB31" s="22">
        <f t="shared" si="2"/>
        <v>0</v>
      </c>
      <c r="AC31" s="22">
        <f t="shared" si="76"/>
        <v>0</v>
      </c>
      <c r="AD31" s="22"/>
      <c r="AE31" s="22"/>
      <c r="AF31" s="22"/>
      <c r="AG31" s="22">
        <f t="shared" si="3"/>
        <v>0</v>
      </c>
      <c r="AH31" s="22">
        <f t="shared" si="4"/>
        <v>0</v>
      </c>
      <c r="AI31" s="22">
        <f t="shared" si="5"/>
        <v>0</v>
      </c>
      <c r="AJ31" s="22">
        <f t="shared" si="77"/>
        <v>0</v>
      </c>
      <c r="AK31" s="22"/>
      <c r="AL31" s="22"/>
      <c r="AM31" s="22"/>
      <c r="AN31" s="22">
        <f t="shared" si="81"/>
        <v>0</v>
      </c>
      <c r="AO31" s="22">
        <f t="shared" si="78"/>
        <v>0</v>
      </c>
      <c r="AP31" s="22">
        <f t="shared" si="8"/>
        <v>0</v>
      </c>
      <c r="AQ31" s="13">
        <f t="shared" si="9"/>
        <v>4</v>
      </c>
      <c r="AR31" s="30">
        <f t="shared" si="10"/>
        <v>6</v>
      </c>
    </row>
    <row r="32" spans="1:44" ht="33.75" customHeight="1">
      <c r="A32" s="7">
        <v>27</v>
      </c>
      <c r="B32" s="55" t="s">
        <v>60</v>
      </c>
      <c r="C32" s="56"/>
      <c r="D32" s="11" t="s">
        <v>40</v>
      </c>
      <c r="E32" s="19"/>
      <c r="F32" s="19"/>
      <c r="G32" s="19"/>
      <c r="H32" s="10">
        <v>4300</v>
      </c>
      <c r="I32" s="11">
        <v>20</v>
      </c>
      <c r="J32" s="28">
        <f t="shared" si="20"/>
        <v>86</v>
      </c>
      <c r="K32" s="19"/>
      <c r="L32" s="9"/>
      <c r="M32" s="19"/>
      <c r="N32" s="28">
        <f t="shared" si="21"/>
        <v>0</v>
      </c>
      <c r="O32" s="13">
        <f t="shared" si="22"/>
        <v>0</v>
      </c>
      <c r="P32" s="13"/>
      <c r="Q32" s="13"/>
      <c r="R32" s="13"/>
      <c r="S32" s="29">
        <f t="shared" si="23"/>
        <v>0</v>
      </c>
      <c r="T32" s="29">
        <f t="shared" si="24"/>
        <v>0</v>
      </c>
      <c r="U32" s="29">
        <f t="shared" si="25"/>
        <v>0</v>
      </c>
      <c r="V32" s="13">
        <f t="shared" si="26"/>
        <v>20</v>
      </c>
      <c r="W32" s="13"/>
      <c r="X32" s="13">
        <v>20</v>
      </c>
      <c r="Y32" s="13"/>
      <c r="Z32" s="22">
        <f t="shared" si="80"/>
        <v>0</v>
      </c>
      <c r="AA32" s="22">
        <f t="shared" si="1"/>
        <v>86</v>
      </c>
      <c r="AB32" s="22">
        <f t="shared" si="2"/>
        <v>0</v>
      </c>
      <c r="AC32" s="22">
        <f t="shared" si="76"/>
        <v>0</v>
      </c>
      <c r="AD32" s="22"/>
      <c r="AE32" s="22"/>
      <c r="AF32" s="22"/>
      <c r="AG32" s="22">
        <f t="shared" si="3"/>
        <v>0</v>
      </c>
      <c r="AH32" s="22">
        <f t="shared" si="4"/>
        <v>0</v>
      </c>
      <c r="AI32" s="22">
        <f t="shared" si="5"/>
        <v>0</v>
      </c>
      <c r="AJ32" s="22">
        <f t="shared" si="77"/>
        <v>0</v>
      </c>
      <c r="AK32" s="22"/>
      <c r="AL32" s="22"/>
      <c r="AM32" s="22"/>
      <c r="AN32" s="22">
        <f t="shared" si="81"/>
        <v>0</v>
      </c>
      <c r="AO32" s="22">
        <f t="shared" si="78"/>
        <v>0</v>
      </c>
      <c r="AP32" s="22">
        <f t="shared" si="8"/>
        <v>0</v>
      </c>
      <c r="AQ32" s="13">
        <f t="shared" si="9"/>
        <v>20</v>
      </c>
      <c r="AR32" s="30">
        <f t="shared" si="10"/>
        <v>86</v>
      </c>
    </row>
    <row r="33" spans="1:44" ht="31.9" customHeight="1">
      <c r="A33" s="18">
        <v>28</v>
      </c>
      <c r="B33" s="55" t="s">
        <v>61</v>
      </c>
      <c r="C33" s="56"/>
      <c r="D33" s="11" t="s">
        <v>40</v>
      </c>
      <c r="E33" s="19"/>
      <c r="F33" s="19"/>
      <c r="G33" s="19"/>
      <c r="H33" s="10">
        <v>1300</v>
      </c>
      <c r="I33" s="11">
        <v>10</v>
      </c>
      <c r="J33" s="28">
        <f t="shared" si="20"/>
        <v>13</v>
      </c>
      <c r="K33" s="19"/>
      <c r="L33" s="9">
        <f t="shared" si="79"/>
        <v>10</v>
      </c>
      <c r="M33" s="19"/>
      <c r="N33" s="28">
        <f t="shared" si="21"/>
        <v>0</v>
      </c>
      <c r="O33" s="13">
        <f t="shared" si="22"/>
        <v>0</v>
      </c>
      <c r="P33" s="13"/>
      <c r="Q33" s="13"/>
      <c r="R33" s="13"/>
      <c r="S33" s="29">
        <f t="shared" si="23"/>
        <v>0</v>
      </c>
      <c r="T33" s="29">
        <f t="shared" si="24"/>
        <v>0</v>
      </c>
      <c r="U33" s="29">
        <f t="shared" si="25"/>
        <v>0</v>
      </c>
      <c r="V33" s="13">
        <f t="shared" si="26"/>
        <v>10</v>
      </c>
      <c r="W33" s="13"/>
      <c r="X33" s="13">
        <v>10</v>
      </c>
      <c r="Y33" s="13"/>
      <c r="Z33" s="22">
        <f t="shared" si="80"/>
        <v>0</v>
      </c>
      <c r="AA33" s="22">
        <f t="shared" si="1"/>
        <v>13</v>
      </c>
      <c r="AB33" s="22">
        <f t="shared" si="2"/>
        <v>0</v>
      </c>
      <c r="AC33" s="22">
        <f t="shared" si="76"/>
        <v>0</v>
      </c>
      <c r="AD33" s="22"/>
      <c r="AE33" s="22"/>
      <c r="AF33" s="22"/>
      <c r="AG33" s="22">
        <f t="shared" si="3"/>
        <v>0</v>
      </c>
      <c r="AH33" s="22">
        <f t="shared" si="4"/>
        <v>0</v>
      </c>
      <c r="AI33" s="22">
        <f t="shared" si="5"/>
        <v>0</v>
      </c>
      <c r="AJ33" s="22">
        <f t="shared" si="77"/>
        <v>0</v>
      </c>
      <c r="AK33" s="22"/>
      <c r="AL33" s="22"/>
      <c r="AM33" s="22"/>
      <c r="AN33" s="22">
        <f t="shared" si="81"/>
        <v>0</v>
      </c>
      <c r="AO33" s="22">
        <f t="shared" si="78"/>
        <v>0</v>
      </c>
      <c r="AP33" s="22">
        <f t="shared" si="8"/>
        <v>0</v>
      </c>
      <c r="AQ33" s="13">
        <f t="shared" si="9"/>
        <v>10</v>
      </c>
      <c r="AR33" s="30">
        <f t="shared" si="10"/>
        <v>13</v>
      </c>
    </row>
    <row r="34" spans="1:44" ht="42.6" customHeight="1">
      <c r="A34" s="8">
        <v>29</v>
      </c>
      <c r="B34" s="55" t="s">
        <v>62</v>
      </c>
      <c r="C34" s="56"/>
      <c r="D34" s="11" t="s">
        <v>40</v>
      </c>
      <c r="E34" s="19"/>
      <c r="F34" s="19"/>
      <c r="G34" s="19"/>
      <c r="H34" s="10">
        <v>350</v>
      </c>
      <c r="I34" s="11">
        <v>6</v>
      </c>
      <c r="J34" s="28">
        <f t="shared" si="20"/>
        <v>2.1</v>
      </c>
      <c r="K34" s="19"/>
      <c r="L34" s="9">
        <f t="shared" si="79"/>
        <v>6</v>
      </c>
      <c r="M34" s="19"/>
      <c r="N34" s="28">
        <f t="shared" si="21"/>
        <v>0</v>
      </c>
      <c r="O34" s="13">
        <f t="shared" si="22"/>
        <v>0</v>
      </c>
      <c r="P34" s="13"/>
      <c r="Q34" s="13"/>
      <c r="R34" s="13"/>
      <c r="S34" s="29">
        <f t="shared" si="23"/>
        <v>0</v>
      </c>
      <c r="T34" s="29">
        <f t="shared" si="24"/>
        <v>0</v>
      </c>
      <c r="U34" s="29">
        <f t="shared" si="25"/>
        <v>0</v>
      </c>
      <c r="V34" s="13">
        <f t="shared" si="26"/>
        <v>6</v>
      </c>
      <c r="W34" s="13"/>
      <c r="X34" s="13">
        <v>6</v>
      </c>
      <c r="Y34" s="13"/>
      <c r="Z34" s="22">
        <f t="shared" si="80"/>
        <v>0</v>
      </c>
      <c r="AA34" s="22">
        <f t="shared" si="1"/>
        <v>2.1</v>
      </c>
      <c r="AB34" s="22">
        <f t="shared" si="2"/>
        <v>0</v>
      </c>
      <c r="AC34" s="22">
        <f t="shared" si="76"/>
        <v>0</v>
      </c>
      <c r="AD34" s="22"/>
      <c r="AE34" s="22"/>
      <c r="AF34" s="22"/>
      <c r="AG34" s="22">
        <f t="shared" si="3"/>
        <v>0</v>
      </c>
      <c r="AH34" s="22">
        <f t="shared" si="4"/>
        <v>0</v>
      </c>
      <c r="AI34" s="22">
        <f t="shared" si="5"/>
        <v>0</v>
      </c>
      <c r="AJ34" s="22">
        <f t="shared" si="77"/>
        <v>0</v>
      </c>
      <c r="AK34" s="22"/>
      <c r="AL34" s="22"/>
      <c r="AM34" s="22"/>
      <c r="AN34" s="22">
        <f t="shared" si="81"/>
        <v>0</v>
      </c>
      <c r="AO34" s="22">
        <f t="shared" si="78"/>
        <v>0</v>
      </c>
      <c r="AP34" s="22">
        <f t="shared" si="8"/>
        <v>0</v>
      </c>
      <c r="AQ34" s="13">
        <f t="shared" si="9"/>
        <v>6</v>
      </c>
      <c r="AR34" s="30">
        <f t="shared" si="10"/>
        <v>2.1</v>
      </c>
    </row>
    <row r="35" spans="1:44" ht="33" customHeight="1">
      <c r="A35" s="7">
        <v>30</v>
      </c>
      <c r="B35" s="55" t="s">
        <v>63</v>
      </c>
      <c r="C35" s="56"/>
      <c r="D35" s="11" t="s">
        <v>40</v>
      </c>
      <c r="E35" s="19"/>
      <c r="F35" s="19"/>
      <c r="G35" s="19"/>
      <c r="H35" s="10">
        <v>11000</v>
      </c>
      <c r="I35" s="11">
        <v>10</v>
      </c>
      <c r="J35" s="28">
        <f t="shared" si="20"/>
        <v>110</v>
      </c>
      <c r="K35" s="19"/>
      <c r="L35" s="9">
        <f t="shared" si="79"/>
        <v>10</v>
      </c>
      <c r="M35" s="19"/>
      <c r="N35" s="28">
        <f t="shared" si="21"/>
        <v>0</v>
      </c>
      <c r="O35" s="13">
        <f t="shared" si="22"/>
        <v>0</v>
      </c>
      <c r="P35" s="13"/>
      <c r="Q35" s="13"/>
      <c r="R35" s="13"/>
      <c r="S35" s="29">
        <f t="shared" si="23"/>
        <v>0</v>
      </c>
      <c r="T35" s="29">
        <f t="shared" si="24"/>
        <v>0</v>
      </c>
      <c r="U35" s="29">
        <f t="shared" si="25"/>
        <v>0</v>
      </c>
      <c r="V35" s="13">
        <f t="shared" si="26"/>
        <v>10</v>
      </c>
      <c r="W35" s="13"/>
      <c r="X35" s="13">
        <v>10</v>
      </c>
      <c r="Y35" s="13"/>
      <c r="Z35" s="22">
        <f t="shared" si="80"/>
        <v>0</v>
      </c>
      <c r="AA35" s="22">
        <f t="shared" si="1"/>
        <v>110</v>
      </c>
      <c r="AB35" s="22">
        <f t="shared" si="2"/>
        <v>0</v>
      </c>
      <c r="AC35" s="22">
        <f t="shared" si="76"/>
        <v>0</v>
      </c>
      <c r="AD35" s="22"/>
      <c r="AE35" s="22"/>
      <c r="AF35" s="22"/>
      <c r="AG35" s="22">
        <f t="shared" si="3"/>
        <v>0</v>
      </c>
      <c r="AH35" s="22">
        <f t="shared" si="4"/>
        <v>0</v>
      </c>
      <c r="AI35" s="22">
        <f t="shared" si="5"/>
        <v>0</v>
      </c>
      <c r="AJ35" s="22">
        <f t="shared" si="77"/>
        <v>0</v>
      </c>
      <c r="AK35" s="22"/>
      <c r="AL35" s="22"/>
      <c r="AM35" s="22"/>
      <c r="AN35" s="22">
        <f t="shared" si="81"/>
        <v>0</v>
      </c>
      <c r="AO35" s="22">
        <f t="shared" si="78"/>
        <v>0</v>
      </c>
      <c r="AP35" s="22">
        <f t="shared" si="8"/>
        <v>0</v>
      </c>
      <c r="AQ35" s="13">
        <f t="shared" si="9"/>
        <v>10</v>
      </c>
      <c r="AR35" s="30">
        <f t="shared" si="10"/>
        <v>110</v>
      </c>
    </row>
    <row r="36" spans="1:44" ht="37.5" customHeight="1">
      <c r="A36" s="18">
        <v>31</v>
      </c>
      <c r="B36" s="55" t="s">
        <v>64</v>
      </c>
      <c r="C36" s="56"/>
      <c r="D36" s="11" t="s">
        <v>40</v>
      </c>
      <c r="E36" s="19"/>
      <c r="F36" s="19"/>
      <c r="G36" s="19"/>
      <c r="H36" s="10">
        <v>4000</v>
      </c>
      <c r="I36" s="11">
        <v>8</v>
      </c>
      <c r="J36" s="28">
        <f t="shared" si="20"/>
        <v>32</v>
      </c>
      <c r="K36" s="19"/>
      <c r="L36" s="9">
        <f t="shared" si="79"/>
        <v>8</v>
      </c>
      <c r="M36" s="19"/>
      <c r="N36" s="28">
        <f t="shared" si="21"/>
        <v>0</v>
      </c>
      <c r="O36" s="13">
        <f t="shared" si="22"/>
        <v>0</v>
      </c>
      <c r="P36" s="13"/>
      <c r="Q36" s="13"/>
      <c r="R36" s="13"/>
      <c r="S36" s="29">
        <f t="shared" si="23"/>
        <v>0</v>
      </c>
      <c r="T36" s="29">
        <f t="shared" si="24"/>
        <v>0</v>
      </c>
      <c r="U36" s="29">
        <f t="shared" si="25"/>
        <v>0</v>
      </c>
      <c r="V36" s="13">
        <f t="shared" si="26"/>
        <v>8</v>
      </c>
      <c r="W36" s="13"/>
      <c r="X36" s="13">
        <v>8</v>
      </c>
      <c r="Y36" s="13"/>
      <c r="Z36" s="22">
        <f t="shared" si="80"/>
        <v>0</v>
      </c>
      <c r="AA36" s="22">
        <f t="shared" si="1"/>
        <v>32</v>
      </c>
      <c r="AB36" s="22">
        <f t="shared" si="2"/>
        <v>0</v>
      </c>
      <c r="AC36" s="22">
        <f t="shared" si="76"/>
        <v>0</v>
      </c>
      <c r="AD36" s="22"/>
      <c r="AE36" s="22"/>
      <c r="AF36" s="22"/>
      <c r="AG36" s="22">
        <f t="shared" si="3"/>
        <v>0</v>
      </c>
      <c r="AH36" s="22">
        <f t="shared" si="4"/>
        <v>0</v>
      </c>
      <c r="AI36" s="22">
        <f t="shared" si="5"/>
        <v>0</v>
      </c>
      <c r="AJ36" s="22">
        <f t="shared" si="77"/>
        <v>0</v>
      </c>
      <c r="AK36" s="22"/>
      <c r="AL36" s="22"/>
      <c r="AM36" s="22"/>
      <c r="AN36" s="22">
        <f t="shared" si="81"/>
        <v>0</v>
      </c>
      <c r="AO36" s="22">
        <f t="shared" si="78"/>
        <v>0</v>
      </c>
      <c r="AP36" s="22">
        <f t="shared" si="8"/>
        <v>0</v>
      </c>
      <c r="AQ36" s="13">
        <f t="shared" si="9"/>
        <v>8</v>
      </c>
      <c r="AR36" s="30">
        <f t="shared" si="10"/>
        <v>32</v>
      </c>
    </row>
    <row r="37" spans="1:44" ht="34.5" customHeight="1">
      <c r="A37" s="8">
        <v>32</v>
      </c>
      <c r="B37" s="55" t="s">
        <v>65</v>
      </c>
      <c r="C37" s="56"/>
      <c r="D37" s="11" t="s">
        <v>40</v>
      </c>
      <c r="E37" s="19"/>
      <c r="F37" s="19"/>
      <c r="G37" s="19"/>
      <c r="H37" s="10">
        <v>3000</v>
      </c>
      <c r="I37" s="11">
        <v>40</v>
      </c>
      <c r="J37" s="28">
        <f t="shared" si="20"/>
        <v>120</v>
      </c>
      <c r="K37" s="19"/>
      <c r="L37" s="9">
        <f t="shared" si="79"/>
        <v>40</v>
      </c>
      <c r="M37" s="19"/>
      <c r="N37" s="28">
        <f t="shared" si="21"/>
        <v>0</v>
      </c>
      <c r="O37" s="13">
        <f t="shared" si="22"/>
        <v>0</v>
      </c>
      <c r="P37" s="13"/>
      <c r="Q37" s="13"/>
      <c r="R37" s="13"/>
      <c r="S37" s="29">
        <f t="shared" si="23"/>
        <v>0</v>
      </c>
      <c r="T37" s="29">
        <f t="shared" si="24"/>
        <v>0</v>
      </c>
      <c r="U37" s="29">
        <f t="shared" si="25"/>
        <v>0</v>
      </c>
      <c r="V37" s="13">
        <f t="shared" si="26"/>
        <v>40</v>
      </c>
      <c r="W37" s="13"/>
      <c r="X37" s="13">
        <v>40</v>
      </c>
      <c r="Y37" s="13"/>
      <c r="Z37" s="22">
        <f t="shared" si="80"/>
        <v>0</v>
      </c>
      <c r="AA37" s="22">
        <f t="shared" si="1"/>
        <v>120</v>
      </c>
      <c r="AB37" s="22">
        <f t="shared" si="2"/>
        <v>0</v>
      </c>
      <c r="AC37" s="22">
        <f t="shared" si="76"/>
        <v>0</v>
      </c>
      <c r="AD37" s="22"/>
      <c r="AE37" s="22"/>
      <c r="AF37" s="22"/>
      <c r="AG37" s="22">
        <f t="shared" si="3"/>
        <v>0</v>
      </c>
      <c r="AH37" s="22">
        <f t="shared" si="4"/>
        <v>0</v>
      </c>
      <c r="AI37" s="22">
        <f t="shared" si="5"/>
        <v>0</v>
      </c>
      <c r="AJ37" s="22">
        <f t="shared" si="77"/>
        <v>0</v>
      </c>
      <c r="AK37" s="22"/>
      <c r="AL37" s="22"/>
      <c r="AM37" s="22"/>
      <c r="AN37" s="22">
        <f t="shared" si="81"/>
        <v>0</v>
      </c>
      <c r="AO37" s="22">
        <f t="shared" si="78"/>
        <v>0</v>
      </c>
      <c r="AP37" s="22">
        <f t="shared" si="8"/>
        <v>0</v>
      </c>
      <c r="AQ37" s="13">
        <f t="shared" si="9"/>
        <v>40</v>
      </c>
      <c r="AR37" s="30">
        <f t="shared" si="10"/>
        <v>120</v>
      </c>
    </row>
    <row r="38" spans="1:44" ht="31.5" customHeight="1">
      <c r="A38" s="7">
        <v>33</v>
      </c>
      <c r="B38" s="55" t="s">
        <v>66</v>
      </c>
      <c r="C38" s="56"/>
      <c r="D38" s="11" t="s">
        <v>40</v>
      </c>
      <c r="E38" s="19"/>
      <c r="F38" s="19"/>
      <c r="G38" s="19"/>
      <c r="H38" s="10">
        <v>3500</v>
      </c>
      <c r="I38" s="11">
        <v>30</v>
      </c>
      <c r="J38" s="28">
        <f t="shared" si="20"/>
        <v>105</v>
      </c>
      <c r="K38" s="19"/>
      <c r="L38" s="9">
        <f t="shared" si="79"/>
        <v>30</v>
      </c>
      <c r="M38" s="19"/>
      <c r="N38" s="28">
        <f t="shared" si="21"/>
        <v>0</v>
      </c>
      <c r="O38" s="13">
        <f t="shared" si="22"/>
        <v>0</v>
      </c>
      <c r="P38" s="13"/>
      <c r="Q38" s="13"/>
      <c r="R38" s="13"/>
      <c r="S38" s="29">
        <f t="shared" si="23"/>
        <v>0</v>
      </c>
      <c r="T38" s="29">
        <f t="shared" si="24"/>
        <v>0</v>
      </c>
      <c r="U38" s="29">
        <f t="shared" si="25"/>
        <v>0</v>
      </c>
      <c r="V38" s="13">
        <f t="shared" si="26"/>
        <v>30</v>
      </c>
      <c r="W38" s="13"/>
      <c r="X38" s="13">
        <v>30</v>
      </c>
      <c r="Y38" s="13"/>
      <c r="Z38" s="22">
        <f t="shared" si="80"/>
        <v>0</v>
      </c>
      <c r="AA38" s="22">
        <f t="shared" si="1"/>
        <v>105</v>
      </c>
      <c r="AB38" s="22">
        <f t="shared" si="2"/>
        <v>0</v>
      </c>
      <c r="AC38" s="22">
        <f t="shared" si="76"/>
        <v>0</v>
      </c>
      <c r="AD38" s="22"/>
      <c r="AE38" s="22"/>
      <c r="AF38" s="22"/>
      <c r="AG38" s="22">
        <f t="shared" si="3"/>
        <v>0</v>
      </c>
      <c r="AH38" s="22">
        <f t="shared" si="4"/>
        <v>0</v>
      </c>
      <c r="AI38" s="22">
        <f t="shared" si="5"/>
        <v>0</v>
      </c>
      <c r="AJ38" s="22">
        <f t="shared" si="77"/>
        <v>0</v>
      </c>
      <c r="AK38" s="22"/>
      <c r="AL38" s="22"/>
      <c r="AM38" s="22"/>
      <c r="AN38" s="22">
        <f t="shared" si="81"/>
        <v>0</v>
      </c>
      <c r="AO38" s="22">
        <f t="shared" si="78"/>
        <v>0</v>
      </c>
      <c r="AP38" s="22">
        <f t="shared" si="8"/>
        <v>0</v>
      </c>
      <c r="AQ38" s="13">
        <f t="shared" si="9"/>
        <v>30</v>
      </c>
      <c r="AR38" s="30">
        <f t="shared" si="10"/>
        <v>105</v>
      </c>
    </row>
    <row r="39" spans="1:44" ht="37.5" customHeight="1">
      <c r="A39" s="18">
        <v>34</v>
      </c>
      <c r="B39" s="55" t="s">
        <v>67</v>
      </c>
      <c r="C39" s="56"/>
      <c r="D39" s="11" t="s">
        <v>40</v>
      </c>
      <c r="E39" s="19"/>
      <c r="F39" s="19"/>
      <c r="G39" s="19"/>
      <c r="H39" s="10">
        <v>4000</v>
      </c>
      <c r="I39" s="11">
        <v>20</v>
      </c>
      <c r="J39" s="28">
        <f t="shared" si="20"/>
        <v>80</v>
      </c>
      <c r="K39" s="19"/>
      <c r="L39" s="9">
        <f t="shared" si="79"/>
        <v>20</v>
      </c>
      <c r="M39" s="19"/>
      <c r="N39" s="28">
        <f t="shared" si="21"/>
        <v>0</v>
      </c>
      <c r="O39" s="13">
        <f t="shared" si="22"/>
        <v>0</v>
      </c>
      <c r="P39" s="13"/>
      <c r="Q39" s="13"/>
      <c r="R39" s="13"/>
      <c r="S39" s="29">
        <f t="shared" si="23"/>
        <v>0</v>
      </c>
      <c r="T39" s="29">
        <f t="shared" si="24"/>
        <v>0</v>
      </c>
      <c r="U39" s="29">
        <f t="shared" si="25"/>
        <v>0</v>
      </c>
      <c r="V39" s="13">
        <f t="shared" si="26"/>
        <v>20</v>
      </c>
      <c r="W39" s="13"/>
      <c r="X39" s="13">
        <v>20</v>
      </c>
      <c r="Y39" s="13"/>
      <c r="Z39" s="22">
        <f t="shared" si="80"/>
        <v>0</v>
      </c>
      <c r="AA39" s="22">
        <f t="shared" si="1"/>
        <v>80</v>
      </c>
      <c r="AB39" s="22">
        <f t="shared" si="2"/>
        <v>0</v>
      </c>
      <c r="AC39" s="22">
        <f t="shared" si="76"/>
        <v>0</v>
      </c>
      <c r="AD39" s="22"/>
      <c r="AE39" s="22"/>
      <c r="AF39" s="22"/>
      <c r="AG39" s="22">
        <f t="shared" si="3"/>
        <v>0</v>
      </c>
      <c r="AH39" s="22">
        <f t="shared" si="4"/>
        <v>0</v>
      </c>
      <c r="AI39" s="22">
        <f t="shared" si="5"/>
        <v>0</v>
      </c>
      <c r="AJ39" s="22">
        <f t="shared" si="77"/>
        <v>0</v>
      </c>
      <c r="AK39" s="22"/>
      <c r="AL39" s="22"/>
      <c r="AM39" s="22"/>
      <c r="AN39" s="22">
        <f t="shared" si="81"/>
        <v>0</v>
      </c>
      <c r="AO39" s="22">
        <f t="shared" si="78"/>
        <v>0</v>
      </c>
      <c r="AP39" s="22">
        <f t="shared" si="8"/>
        <v>0</v>
      </c>
      <c r="AQ39" s="13">
        <f t="shared" si="9"/>
        <v>20</v>
      </c>
      <c r="AR39" s="30">
        <f t="shared" si="10"/>
        <v>80</v>
      </c>
    </row>
    <row r="40" spans="1:44">
      <c r="A40" s="8">
        <v>35</v>
      </c>
      <c r="B40" s="55" t="s">
        <v>68</v>
      </c>
      <c r="C40" s="56"/>
      <c r="D40" s="11" t="s">
        <v>40</v>
      </c>
      <c r="E40" s="19"/>
      <c r="F40" s="19"/>
      <c r="G40" s="19"/>
      <c r="H40" s="10">
        <v>4000</v>
      </c>
      <c r="I40" s="11">
        <v>6</v>
      </c>
      <c r="J40" s="28">
        <f t="shared" si="20"/>
        <v>24</v>
      </c>
      <c r="K40" s="19"/>
      <c r="L40" s="9">
        <f t="shared" si="79"/>
        <v>6</v>
      </c>
      <c r="M40" s="19"/>
      <c r="N40" s="28">
        <f t="shared" si="21"/>
        <v>0</v>
      </c>
      <c r="O40" s="13">
        <f t="shared" si="22"/>
        <v>0</v>
      </c>
      <c r="P40" s="13"/>
      <c r="Q40" s="13"/>
      <c r="R40" s="13"/>
      <c r="S40" s="29">
        <f t="shared" si="23"/>
        <v>0</v>
      </c>
      <c r="T40" s="29">
        <f t="shared" si="24"/>
        <v>0</v>
      </c>
      <c r="U40" s="29">
        <f t="shared" si="25"/>
        <v>0</v>
      </c>
      <c r="V40" s="13">
        <f t="shared" si="26"/>
        <v>6</v>
      </c>
      <c r="W40" s="13"/>
      <c r="X40" s="13">
        <v>6</v>
      </c>
      <c r="Y40" s="13"/>
      <c r="Z40" s="22">
        <f t="shared" si="80"/>
        <v>0</v>
      </c>
      <c r="AA40" s="22">
        <f t="shared" si="1"/>
        <v>24</v>
      </c>
      <c r="AB40" s="22">
        <f t="shared" si="2"/>
        <v>0</v>
      </c>
      <c r="AC40" s="22">
        <f t="shared" si="76"/>
        <v>0</v>
      </c>
      <c r="AD40" s="22"/>
      <c r="AE40" s="22"/>
      <c r="AF40" s="22"/>
      <c r="AG40" s="22">
        <f t="shared" si="3"/>
        <v>0</v>
      </c>
      <c r="AH40" s="22">
        <f t="shared" si="4"/>
        <v>0</v>
      </c>
      <c r="AI40" s="22">
        <f t="shared" si="5"/>
        <v>0</v>
      </c>
      <c r="AJ40" s="22">
        <f t="shared" si="77"/>
        <v>0</v>
      </c>
      <c r="AK40" s="22"/>
      <c r="AL40" s="22"/>
      <c r="AM40" s="22"/>
      <c r="AN40" s="22">
        <f t="shared" si="81"/>
        <v>0</v>
      </c>
      <c r="AO40" s="22">
        <f t="shared" si="78"/>
        <v>0</v>
      </c>
      <c r="AP40" s="22">
        <f t="shared" si="8"/>
        <v>0</v>
      </c>
      <c r="AQ40" s="13">
        <f t="shared" si="9"/>
        <v>6</v>
      </c>
      <c r="AR40" s="30">
        <f t="shared" si="10"/>
        <v>24</v>
      </c>
    </row>
    <row r="41" spans="1:44" ht="33.75" customHeight="1">
      <c r="A41" s="7">
        <v>36</v>
      </c>
      <c r="B41" s="55" t="s">
        <v>69</v>
      </c>
      <c r="C41" s="56"/>
      <c r="D41" s="11" t="s">
        <v>40</v>
      </c>
      <c r="E41" s="19"/>
      <c r="F41" s="19"/>
      <c r="G41" s="19"/>
      <c r="H41" s="10">
        <v>5500</v>
      </c>
      <c r="I41" s="11">
        <v>3</v>
      </c>
      <c r="J41" s="28">
        <f t="shared" si="20"/>
        <v>16.5</v>
      </c>
      <c r="K41" s="19"/>
      <c r="L41" s="9">
        <f t="shared" si="79"/>
        <v>3</v>
      </c>
      <c r="M41" s="19"/>
      <c r="N41" s="28">
        <f t="shared" si="21"/>
        <v>0</v>
      </c>
      <c r="O41" s="13">
        <f t="shared" si="22"/>
        <v>0</v>
      </c>
      <c r="P41" s="13"/>
      <c r="Q41" s="13"/>
      <c r="R41" s="13"/>
      <c r="S41" s="29">
        <f t="shared" si="23"/>
        <v>0</v>
      </c>
      <c r="T41" s="29">
        <f t="shared" si="24"/>
        <v>0</v>
      </c>
      <c r="U41" s="29">
        <f t="shared" si="25"/>
        <v>0</v>
      </c>
      <c r="V41" s="13">
        <f t="shared" si="26"/>
        <v>3</v>
      </c>
      <c r="W41" s="13"/>
      <c r="X41" s="13">
        <v>3</v>
      </c>
      <c r="Y41" s="13"/>
      <c r="Z41" s="22">
        <f t="shared" si="80"/>
        <v>0</v>
      </c>
      <c r="AA41" s="22">
        <f t="shared" si="1"/>
        <v>16.5</v>
      </c>
      <c r="AB41" s="22">
        <f t="shared" si="2"/>
        <v>0</v>
      </c>
      <c r="AC41" s="22">
        <f t="shared" si="76"/>
        <v>0</v>
      </c>
      <c r="AD41" s="22"/>
      <c r="AE41" s="22"/>
      <c r="AF41" s="22"/>
      <c r="AG41" s="22">
        <f t="shared" si="3"/>
        <v>0</v>
      </c>
      <c r="AH41" s="22">
        <f t="shared" si="4"/>
        <v>0</v>
      </c>
      <c r="AI41" s="22">
        <f t="shared" si="5"/>
        <v>0</v>
      </c>
      <c r="AJ41" s="22">
        <f t="shared" si="77"/>
        <v>0</v>
      </c>
      <c r="AK41" s="22"/>
      <c r="AL41" s="22"/>
      <c r="AM41" s="22"/>
      <c r="AN41" s="22">
        <f t="shared" si="81"/>
        <v>0</v>
      </c>
      <c r="AO41" s="22">
        <f t="shared" si="78"/>
        <v>0</v>
      </c>
      <c r="AP41" s="22">
        <f t="shared" si="8"/>
        <v>0</v>
      </c>
      <c r="AQ41" s="13">
        <f t="shared" si="9"/>
        <v>3</v>
      </c>
      <c r="AR41" s="30">
        <f t="shared" si="10"/>
        <v>16.5</v>
      </c>
    </row>
    <row r="42" spans="1:44" ht="47.25" customHeight="1">
      <c r="A42" s="18">
        <v>37</v>
      </c>
      <c r="B42" s="63" t="s">
        <v>70</v>
      </c>
      <c r="C42" s="64"/>
      <c r="D42" s="11" t="s">
        <v>44</v>
      </c>
      <c r="E42" s="19"/>
      <c r="F42" s="19"/>
      <c r="G42" s="19"/>
      <c r="H42" s="10">
        <v>100</v>
      </c>
      <c r="I42" s="11">
        <v>2000</v>
      </c>
      <c r="J42" s="28">
        <f t="shared" si="20"/>
        <v>200</v>
      </c>
      <c r="K42" s="19"/>
      <c r="L42" s="9">
        <v>1000</v>
      </c>
      <c r="M42" s="19"/>
      <c r="N42" s="28">
        <f t="shared" si="21"/>
        <v>0</v>
      </c>
      <c r="O42" s="13">
        <f t="shared" si="22"/>
        <v>0</v>
      </c>
      <c r="P42" s="13"/>
      <c r="Q42" s="13"/>
      <c r="R42" s="13"/>
      <c r="S42" s="29">
        <f t="shared" si="23"/>
        <v>0</v>
      </c>
      <c r="T42" s="29">
        <f t="shared" si="24"/>
        <v>0</v>
      </c>
      <c r="U42" s="29">
        <f t="shared" si="25"/>
        <v>0</v>
      </c>
      <c r="V42" s="13">
        <f t="shared" si="26"/>
        <v>1000</v>
      </c>
      <c r="W42" s="13"/>
      <c r="X42" s="13">
        <v>1000</v>
      </c>
      <c r="Y42" s="13"/>
      <c r="Z42" s="22">
        <f t="shared" si="80"/>
        <v>0</v>
      </c>
      <c r="AA42" s="22">
        <f t="shared" si="1"/>
        <v>100</v>
      </c>
      <c r="AB42" s="22">
        <f t="shared" si="2"/>
        <v>0</v>
      </c>
      <c r="AC42" s="22">
        <f t="shared" si="76"/>
        <v>500</v>
      </c>
      <c r="AD42" s="22">
        <v>500</v>
      </c>
      <c r="AE42" s="22"/>
      <c r="AF42" s="22"/>
      <c r="AG42" s="22">
        <f t="shared" si="3"/>
        <v>50</v>
      </c>
      <c r="AH42" s="22">
        <f t="shared" si="4"/>
        <v>0</v>
      </c>
      <c r="AI42" s="22">
        <f t="shared" si="5"/>
        <v>0</v>
      </c>
      <c r="AJ42" s="22">
        <f t="shared" si="77"/>
        <v>500</v>
      </c>
      <c r="AK42" s="22">
        <v>500</v>
      </c>
      <c r="AL42" s="22"/>
      <c r="AM42" s="22"/>
      <c r="AN42" s="22">
        <f t="shared" si="81"/>
        <v>50</v>
      </c>
      <c r="AO42" s="22">
        <f t="shared" si="78"/>
        <v>0</v>
      </c>
      <c r="AP42" s="22">
        <f t="shared" si="8"/>
        <v>0</v>
      </c>
      <c r="AQ42" s="13">
        <f t="shared" si="9"/>
        <v>2000</v>
      </c>
      <c r="AR42" s="30">
        <f t="shared" si="10"/>
        <v>200</v>
      </c>
    </row>
    <row r="43" spans="1:44" ht="227.45" customHeight="1">
      <c r="A43" s="8">
        <v>38</v>
      </c>
      <c r="B43" s="63" t="s">
        <v>71</v>
      </c>
      <c r="C43" s="64"/>
      <c r="D43" s="11" t="s">
        <v>40</v>
      </c>
      <c r="E43" s="19"/>
      <c r="F43" s="19"/>
      <c r="G43" s="19"/>
      <c r="H43" s="10">
        <v>582000</v>
      </c>
      <c r="I43" s="11">
        <v>1</v>
      </c>
      <c r="J43" s="28">
        <f t="shared" si="20"/>
        <v>582</v>
      </c>
      <c r="K43" s="19"/>
      <c r="L43" s="9">
        <f t="shared" si="79"/>
        <v>1</v>
      </c>
      <c r="M43" s="19"/>
      <c r="N43" s="28">
        <f t="shared" si="21"/>
        <v>0</v>
      </c>
      <c r="O43" s="13">
        <f t="shared" si="22"/>
        <v>0</v>
      </c>
      <c r="P43" s="13"/>
      <c r="Q43" s="13"/>
      <c r="R43" s="13"/>
      <c r="S43" s="29">
        <f t="shared" si="23"/>
        <v>0</v>
      </c>
      <c r="T43" s="29">
        <f t="shared" si="24"/>
        <v>0</v>
      </c>
      <c r="U43" s="29">
        <f t="shared" si="25"/>
        <v>0</v>
      </c>
      <c r="V43" s="13">
        <f t="shared" si="26"/>
        <v>1</v>
      </c>
      <c r="W43" s="13"/>
      <c r="X43" s="13">
        <v>1</v>
      </c>
      <c r="Y43" s="13"/>
      <c r="Z43" s="22">
        <f t="shared" si="80"/>
        <v>0</v>
      </c>
      <c r="AA43" s="22">
        <f t="shared" si="1"/>
        <v>582</v>
      </c>
      <c r="AB43" s="22">
        <f t="shared" si="2"/>
        <v>0</v>
      </c>
      <c r="AC43" s="22">
        <f t="shared" si="76"/>
        <v>0</v>
      </c>
      <c r="AD43" s="22"/>
      <c r="AE43" s="22"/>
      <c r="AF43" s="22"/>
      <c r="AG43" s="22">
        <f t="shared" si="3"/>
        <v>0</v>
      </c>
      <c r="AH43" s="22">
        <f t="shared" si="4"/>
        <v>0</v>
      </c>
      <c r="AI43" s="22">
        <f t="shared" si="5"/>
        <v>0</v>
      </c>
      <c r="AJ43" s="22">
        <f t="shared" si="77"/>
        <v>0</v>
      </c>
      <c r="AK43" s="22"/>
      <c r="AL43" s="22"/>
      <c r="AM43" s="22"/>
      <c r="AN43" s="22">
        <f t="shared" si="81"/>
        <v>0</v>
      </c>
      <c r="AO43" s="22">
        <f t="shared" si="78"/>
        <v>0</v>
      </c>
      <c r="AP43" s="22">
        <f t="shared" si="8"/>
        <v>0</v>
      </c>
      <c r="AQ43" s="13">
        <f t="shared" si="9"/>
        <v>1</v>
      </c>
      <c r="AR43" s="30">
        <f t="shared" si="10"/>
        <v>582</v>
      </c>
    </row>
    <row r="44" spans="1:44" ht="213.75" customHeight="1">
      <c r="A44" s="7">
        <v>39</v>
      </c>
      <c r="B44" s="67" t="s">
        <v>72</v>
      </c>
      <c r="C44" s="68"/>
      <c r="D44" s="11" t="s">
        <v>40</v>
      </c>
      <c r="E44" s="19"/>
      <c r="F44" s="19"/>
      <c r="G44" s="19"/>
      <c r="H44" s="10">
        <v>12563</v>
      </c>
      <c r="I44" s="11">
        <v>2</v>
      </c>
      <c r="J44" s="28">
        <f t="shared" si="20"/>
        <v>25.126000000000001</v>
      </c>
      <c r="K44" s="19"/>
      <c r="L44" s="9"/>
      <c r="M44" s="19"/>
      <c r="N44" s="28">
        <f t="shared" si="21"/>
        <v>0</v>
      </c>
      <c r="O44" s="13">
        <f t="shared" si="22"/>
        <v>0</v>
      </c>
      <c r="P44" s="13"/>
      <c r="Q44" s="13"/>
      <c r="R44" s="13"/>
      <c r="S44" s="29">
        <f t="shared" si="23"/>
        <v>0</v>
      </c>
      <c r="T44" s="29">
        <f t="shared" si="24"/>
        <v>0</v>
      </c>
      <c r="U44" s="29">
        <f t="shared" si="25"/>
        <v>0</v>
      </c>
      <c r="V44" s="13">
        <f t="shared" si="26"/>
        <v>2</v>
      </c>
      <c r="W44" s="13"/>
      <c r="X44" s="13">
        <v>2</v>
      </c>
      <c r="Y44" s="13"/>
      <c r="Z44" s="22">
        <f t="shared" si="80"/>
        <v>0</v>
      </c>
      <c r="AA44" s="22">
        <f t="shared" si="1"/>
        <v>25.126000000000001</v>
      </c>
      <c r="AB44" s="22">
        <f t="shared" si="2"/>
        <v>0</v>
      </c>
      <c r="AC44" s="22">
        <f t="shared" si="76"/>
        <v>0</v>
      </c>
      <c r="AD44" s="22"/>
      <c r="AE44" s="22"/>
      <c r="AF44" s="22"/>
      <c r="AG44" s="22">
        <f t="shared" si="3"/>
        <v>0</v>
      </c>
      <c r="AH44" s="22">
        <f t="shared" si="4"/>
        <v>0</v>
      </c>
      <c r="AI44" s="22">
        <f t="shared" si="5"/>
        <v>0</v>
      </c>
      <c r="AJ44" s="22">
        <f t="shared" si="77"/>
        <v>0</v>
      </c>
      <c r="AK44" s="22"/>
      <c r="AL44" s="22"/>
      <c r="AM44" s="22"/>
      <c r="AN44" s="22">
        <f t="shared" si="81"/>
        <v>0</v>
      </c>
      <c r="AO44" s="22">
        <f t="shared" si="78"/>
        <v>0</v>
      </c>
      <c r="AP44" s="22">
        <f t="shared" si="8"/>
        <v>0</v>
      </c>
      <c r="AQ44" s="13">
        <f t="shared" si="9"/>
        <v>2</v>
      </c>
      <c r="AR44" s="30">
        <f t="shared" si="10"/>
        <v>25.126000000000001</v>
      </c>
    </row>
    <row r="45" spans="1:44" ht="142.5" customHeight="1">
      <c r="A45" s="18">
        <v>40</v>
      </c>
      <c r="B45" s="57" t="s">
        <v>73</v>
      </c>
      <c r="C45" s="58"/>
      <c r="D45" s="11" t="s">
        <v>40</v>
      </c>
      <c r="E45" s="19"/>
      <c r="F45" s="19"/>
      <c r="G45" s="19"/>
      <c r="H45" s="10">
        <v>1160</v>
      </c>
      <c r="I45" s="11">
        <v>250</v>
      </c>
      <c r="J45" s="28">
        <f t="shared" si="20"/>
        <v>290</v>
      </c>
      <c r="K45" s="19"/>
      <c r="L45" s="9">
        <v>200</v>
      </c>
      <c r="M45" s="19"/>
      <c r="N45" s="28">
        <f t="shared" si="21"/>
        <v>0</v>
      </c>
      <c r="O45" s="13">
        <f t="shared" si="22"/>
        <v>0</v>
      </c>
      <c r="P45" s="13"/>
      <c r="Q45" s="13"/>
      <c r="R45" s="13"/>
      <c r="S45" s="29">
        <f t="shared" si="23"/>
        <v>0</v>
      </c>
      <c r="T45" s="29">
        <f t="shared" si="24"/>
        <v>0</v>
      </c>
      <c r="U45" s="29">
        <f t="shared" si="25"/>
        <v>0</v>
      </c>
      <c r="V45" s="13">
        <f t="shared" si="26"/>
        <v>150</v>
      </c>
      <c r="W45" s="13"/>
      <c r="X45" s="13">
        <v>150</v>
      </c>
      <c r="Y45" s="13"/>
      <c r="Z45" s="22">
        <f t="shared" si="80"/>
        <v>0</v>
      </c>
      <c r="AA45" s="22">
        <f t="shared" si="1"/>
        <v>174</v>
      </c>
      <c r="AB45" s="22">
        <f t="shared" si="2"/>
        <v>0</v>
      </c>
      <c r="AC45" s="22">
        <f t="shared" si="76"/>
        <v>50</v>
      </c>
      <c r="AD45" s="22">
        <v>50</v>
      </c>
      <c r="AE45" s="22"/>
      <c r="AF45" s="22"/>
      <c r="AG45" s="22">
        <f t="shared" si="3"/>
        <v>58</v>
      </c>
      <c r="AH45" s="22">
        <f t="shared" si="4"/>
        <v>0</v>
      </c>
      <c r="AI45" s="22">
        <f t="shared" si="5"/>
        <v>0</v>
      </c>
      <c r="AJ45" s="22">
        <f t="shared" si="77"/>
        <v>50</v>
      </c>
      <c r="AK45" s="22">
        <v>50</v>
      </c>
      <c r="AL45" s="22"/>
      <c r="AM45" s="22"/>
      <c r="AN45" s="22">
        <f t="shared" si="81"/>
        <v>58</v>
      </c>
      <c r="AO45" s="22">
        <f t="shared" si="78"/>
        <v>0</v>
      </c>
      <c r="AP45" s="22">
        <f t="shared" si="8"/>
        <v>0</v>
      </c>
      <c r="AQ45" s="13">
        <f t="shared" si="9"/>
        <v>250</v>
      </c>
      <c r="AR45" s="30">
        <f t="shared" si="10"/>
        <v>290</v>
      </c>
    </row>
    <row r="46" spans="1:44" ht="81.75" customHeight="1">
      <c r="A46" s="8">
        <v>41</v>
      </c>
      <c r="B46" s="67" t="s">
        <v>74</v>
      </c>
      <c r="C46" s="68"/>
      <c r="D46" s="11" t="s">
        <v>40</v>
      </c>
      <c r="E46" s="19"/>
      <c r="F46" s="19"/>
      <c r="G46" s="19"/>
      <c r="H46" s="10">
        <v>190</v>
      </c>
      <c r="I46" s="11">
        <v>40</v>
      </c>
      <c r="J46" s="28">
        <f t="shared" ref="J46:J48" si="82">I46*H46/1000</f>
        <v>7.6</v>
      </c>
      <c r="K46" s="19"/>
      <c r="L46" s="12">
        <v>0</v>
      </c>
      <c r="M46" s="19"/>
      <c r="N46" s="28">
        <f t="shared" ref="N46:N48" si="83">M46*H46/1000</f>
        <v>0</v>
      </c>
      <c r="O46" s="13">
        <f t="shared" ref="O46:O47" si="84">P46+Q46+R46</f>
        <v>0</v>
      </c>
      <c r="P46" s="13"/>
      <c r="Q46" s="13"/>
      <c r="R46" s="13"/>
      <c r="S46" s="29">
        <f t="shared" ref="S46:S48" si="85">H46*P46/1000</f>
        <v>0</v>
      </c>
      <c r="T46" s="29">
        <f t="shared" ref="T46:T48" si="86">H46*Q46/1000</f>
        <v>0</v>
      </c>
      <c r="U46" s="29">
        <f t="shared" ref="U46:U48" si="87">H46*R46/1000</f>
        <v>0</v>
      </c>
      <c r="V46" s="13">
        <f t="shared" ref="V46:V48" si="88">W46+X46+Y46</f>
        <v>40</v>
      </c>
      <c r="W46" s="13"/>
      <c r="X46" s="13">
        <v>40</v>
      </c>
      <c r="Y46" s="13"/>
      <c r="Z46" s="22">
        <f t="shared" si="80"/>
        <v>0</v>
      </c>
      <c r="AA46" s="22">
        <f t="shared" si="1"/>
        <v>7.6</v>
      </c>
      <c r="AB46" s="22">
        <f t="shared" si="2"/>
        <v>0</v>
      </c>
      <c r="AC46" s="22">
        <f t="shared" ref="AC46:AC47" si="89">AD46+AE46+AF46</f>
        <v>0</v>
      </c>
      <c r="AD46" s="22"/>
      <c r="AE46" s="22"/>
      <c r="AF46" s="22"/>
      <c r="AG46" s="22">
        <f t="shared" si="3"/>
        <v>0</v>
      </c>
      <c r="AH46" s="22">
        <f t="shared" si="4"/>
        <v>0</v>
      </c>
      <c r="AI46" s="22">
        <f t="shared" si="5"/>
        <v>0</v>
      </c>
      <c r="AJ46" s="22">
        <f t="shared" ref="AJ46:AJ47" si="90">AK46+AL46+AM46</f>
        <v>0</v>
      </c>
      <c r="AK46" s="22"/>
      <c r="AL46" s="22"/>
      <c r="AM46" s="22"/>
      <c r="AN46" s="22">
        <f t="shared" si="81"/>
        <v>0</v>
      </c>
      <c r="AO46" s="22">
        <f t="shared" si="78"/>
        <v>0</v>
      </c>
      <c r="AP46" s="22">
        <f t="shared" si="8"/>
        <v>0</v>
      </c>
      <c r="AQ46" s="13">
        <f t="shared" si="9"/>
        <v>40</v>
      </c>
      <c r="AR46" s="30">
        <f t="shared" si="10"/>
        <v>7.6</v>
      </c>
    </row>
    <row r="47" spans="1:44" ht="49.5" customHeight="1">
      <c r="A47" s="7">
        <v>42</v>
      </c>
      <c r="B47" s="67" t="s">
        <v>75</v>
      </c>
      <c r="C47" s="68"/>
      <c r="D47" s="11" t="s">
        <v>40</v>
      </c>
      <c r="E47" s="19"/>
      <c r="F47" s="19"/>
      <c r="G47" s="19"/>
      <c r="H47" s="35">
        <v>6200</v>
      </c>
      <c r="I47" s="11">
        <v>100</v>
      </c>
      <c r="J47" s="28">
        <f t="shared" si="82"/>
        <v>620</v>
      </c>
      <c r="K47" s="19"/>
      <c r="L47" s="9">
        <v>50</v>
      </c>
      <c r="M47" s="19"/>
      <c r="N47" s="28">
        <f t="shared" si="83"/>
        <v>0</v>
      </c>
      <c r="O47" s="13">
        <f t="shared" si="84"/>
        <v>0</v>
      </c>
      <c r="P47" s="13"/>
      <c r="Q47" s="13"/>
      <c r="R47" s="13"/>
      <c r="S47" s="29">
        <f t="shared" si="85"/>
        <v>0</v>
      </c>
      <c r="T47" s="29">
        <f t="shared" si="86"/>
        <v>0</v>
      </c>
      <c r="U47" s="29">
        <f t="shared" si="87"/>
        <v>0</v>
      </c>
      <c r="V47" s="13">
        <f t="shared" si="88"/>
        <v>70</v>
      </c>
      <c r="W47" s="13"/>
      <c r="X47" s="13">
        <v>70</v>
      </c>
      <c r="Y47" s="13"/>
      <c r="Z47" s="22">
        <f t="shared" si="80"/>
        <v>0</v>
      </c>
      <c r="AA47" s="22">
        <f t="shared" si="1"/>
        <v>434</v>
      </c>
      <c r="AB47" s="22">
        <f t="shared" si="2"/>
        <v>0</v>
      </c>
      <c r="AC47" s="22">
        <f t="shared" si="89"/>
        <v>20</v>
      </c>
      <c r="AD47" s="22">
        <v>20</v>
      </c>
      <c r="AE47" s="22"/>
      <c r="AF47" s="22"/>
      <c r="AG47" s="22">
        <f t="shared" si="3"/>
        <v>124</v>
      </c>
      <c r="AH47" s="22">
        <f t="shared" si="4"/>
        <v>0</v>
      </c>
      <c r="AI47" s="22">
        <f t="shared" si="5"/>
        <v>0</v>
      </c>
      <c r="AJ47" s="22">
        <f t="shared" si="90"/>
        <v>10</v>
      </c>
      <c r="AK47" s="22">
        <v>10</v>
      </c>
      <c r="AL47" s="22"/>
      <c r="AM47" s="22"/>
      <c r="AN47" s="22">
        <f t="shared" si="81"/>
        <v>62</v>
      </c>
      <c r="AO47" s="22">
        <f t="shared" si="78"/>
        <v>0</v>
      </c>
      <c r="AP47" s="22">
        <f t="shared" si="8"/>
        <v>0</v>
      </c>
      <c r="AQ47" s="13">
        <f t="shared" si="9"/>
        <v>100</v>
      </c>
      <c r="AR47" s="30">
        <f t="shared" si="10"/>
        <v>620</v>
      </c>
    </row>
    <row r="48" spans="1:44" ht="34.5" customHeight="1">
      <c r="A48" s="18">
        <v>43</v>
      </c>
      <c r="B48" s="67" t="s">
        <v>76</v>
      </c>
      <c r="C48" s="68"/>
      <c r="D48" s="11" t="s">
        <v>40</v>
      </c>
      <c r="E48" s="19"/>
      <c r="F48" s="19"/>
      <c r="G48" s="19"/>
      <c r="H48" s="35">
        <v>4000</v>
      </c>
      <c r="I48" s="11">
        <v>100</v>
      </c>
      <c r="J48" s="28">
        <f t="shared" si="82"/>
        <v>400</v>
      </c>
      <c r="K48" s="19"/>
      <c r="L48" s="9"/>
      <c r="M48" s="19"/>
      <c r="N48" s="28">
        <f t="shared" si="83"/>
        <v>0</v>
      </c>
      <c r="O48" s="13"/>
      <c r="P48" s="13"/>
      <c r="Q48" s="13"/>
      <c r="R48" s="13"/>
      <c r="S48" s="29">
        <f t="shared" si="85"/>
        <v>0</v>
      </c>
      <c r="T48" s="29">
        <f t="shared" si="86"/>
        <v>0</v>
      </c>
      <c r="U48" s="29">
        <f t="shared" si="87"/>
        <v>0</v>
      </c>
      <c r="V48" s="13">
        <f t="shared" si="88"/>
        <v>100</v>
      </c>
      <c r="W48" s="13"/>
      <c r="X48" s="13">
        <v>100</v>
      </c>
      <c r="Y48" s="13"/>
      <c r="Z48" s="22">
        <f t="shared" si="80"/>
        <v>0</v>
      </c>
      <c r="AA48" s="22">
        <f t="shared" si="1"/>
        <v>400</v>
      </c>
      <c r="AB48" s="22">
        <f t="shared" si="2"/>
        <v>0</v>
      </c>
      <c r="AC48" s="22"/>
      <c r="AD48" s="22"/>
      <c r="AE48" s="22"/>
      <c r="AF48" s="22"/>
      <c r="AG48" s="22"/>
      <c r="AH48" s="22">
        <f t="shared" si="4"/>
        <v>0</v>
      </c>
      <c r="AI48" s="22">
        <f t="shared" si="5"/>
        <v>0</v>
      </c>
      <c r="AJ48" s="22"/>
      <c r="AK48" s="22"/>
      <c r="AL48" s="22"/>
      <c r="AM48" s="22"/>
      <c r="AN48" s="22"/>
      <c r="AO48" s="22">
        <f t="shared" si="78"/>
        <v>0</v>
      </c>
      <c r="AP48" s="22">
        <f t="shared" si="8"/>
        <v>0</v>
      </c>
      <c r="AQ48" s="13">
        <f t="shared" si="9"/>
        <v>100</v>
      </c>
      <c r="AR48" s="30">
        <f t="shared" si="10"/>
        <v>400</v>
      </c>
    </row>
    <row r="49" spans="1:44">
      <c r="A49" s="8">
        <v>44</v>
      </c>
      <c r="B49" s="55" t="s">
        <v>77</v>
      </c>
      <c r="C49" s="56"/>
      <c r="D49" s="34" t="s">
        <v>40</v>
      </c>
      <c r="E49" s="19"/>
      <c r="F49" s="19"/>
      <c r="G49" s="19"/>
      <c r="H49" s="33">
        <v>17</v>
      </c>
      <c r="I49" s="11">
        <v>9000</v>
      </c>
      <c r="J49" s="28">
        <f t="shared" ref="J49:J51" si="91">I49*H49/1000</f>
        <v>153</v>
      </c>
      <c r="K49" s="19"/>
      <c r="L49" s="9">
        <v>5000</v>
      </c>
      <c r="M49" s="19"/>
      <c r="N49" s="28">
        <f t="shared" ref="N49" si="92">M49*H49/1000</f>
        <v>0</v>
      </c>
      <c r="O49" s="13">
        <f t="shared" ref="O49" si="93">P49+Q49+R49</f>
        <v>0</v>
      </c>
      <c r="P49" s="13"/>
      <c r="Q49" s="13"/>
      <c r="R49" s="13"/>
      <c r="S49" s="29">
        <f t="shared" ref="S49" si="94">H49*P49/1000</f>
        <v>0</v>
      </c>
      <c r="T49" s="29">
        <f t="shared" ref="T49" si="95">H49*Q49/1000</f>
        <v>0</v>
      </c>
      <c r="U49" s="29">
        <f t="shared" ref="U49" si="96">H49*R49/1000</f>
        <v>0</v>
      </c>
      <c r="V49" s="13">
        <f t="shared" ref="V49" si="97">W49+X49+Y49</f>
        <v>2000</v>
      </c>
      <c r="W49" s="13"/>
      <c r="X49" s="13">
        <v>1000</v>
      </c>
      <c r="Y49" s="13">
        <v>1000</v>
      </c>
      <c r="Z49" s="22">
        <f t="shared" si="80"/>
        <v>0</v>
      </c>
      <c r="AA49" s="22">
        <f t="shared" si="1"/>
        <v>17</v>
      </c>
      <c r="AB49" s="22">
        <f t="shared" si="2"/>
        <v>17</v>
      </c>
      <c r="AC49" s="22">
        <f t="shared" ref="AC49" si="98">AD49+AE49+AF49</f>
        <v>3000</v>
      </c>
      <c r="AD49" s="22">
        <v>1000</v>
      </c>
      <c r="AE49" s="22">
        <v>1000</v>
      </c>
      <c r="AF49" s="22">
        <v>1000</v>
      </c>
      <c r="AG49" s="22">
        <f>H49*AD49/1000</f>
        <v>17</v>
      </c>
      <c r="AH49" s="22">
        <f t="shared" si="4"/>
        <v>17</v>
      </c>
      <c r="AI49" s="22">
        <f t="shared" si="5"/>
        <v>17</v>
      </c>
      <c r="AJ49" s="22">
        <f t="shared" ref="AJ49" si="99">AK49+AL49+AM49</f>
        <v>4000</v>
      </c>
      <c r="AK49" s="22">
        <v>1000</v>
      </c>
      <c r="AL49" s="22">
        <v>3000</v>
      </c>
      <c r="AM49" s="22"/>
      <c r="AN49" s="22">
        <f>H49*AK49/1000</f>
        <v>17</v>
      </c>
      <c r="AO49" s="22">
        <f t="shared" si="78"/>
        <v>51</v>
      </c>
      <c r="AP49" s="22">
        <f t="shared" si="8"/>
        <v>0</v>
      </c>
      <c r="AQ49" s="13">
        <f t="shared" si="9"/>
        <v>9000</v>
      </c>
      <c r="AR49" s="30">
        <f t="shared" si="10"/>
        <v>153</v>
      </c>
    </row>
    <row r="50" spans="1:44">
      <c r="A50" s="7">
        <v>45</v>
      </c>
      <c r="B50" s="63" t="s">
        <v>79</v>
      </c>
      <c r="C50" s="64"/>
      <c r="D50" s="34" t="s">
        <v>40</v>
      </c>
      <c r="E50" s="19"/>
      <c r="F50" s="19"/>
      <c r="G50" s="19"/>
      <c r="H50" s="36">
        <v>1850</v>
      </c>
      <c r="I50" s="22">
        <v>4</v>
      </c>
      <c r="J50" s="28">
        <f t="shared" si="91"/>
        <v>7.4</v>
      </c>
      <c r="K50" s="19"/>
      <c r="L50" s="9"/>
      <c r="M50" s="19"/>
      <c r="N50" s="28"/>
      <c r="O50" s="13">
        <f t="shared" ref="O50:O51" si="100">P50+Q50+R50</f>
        <v>0</v>
      </c>
      <c r="P50" s="13"/>
      <c r="Q50" s="13"/>
      <c r="R50" s="13"/>
      <c r="S50" s="29">
        <f t="shared" ref="S50:S51" si="101">H50*P50/1000</f>
        <v>0</v>
      </c>
      <c r="T50" s="29">
        <f t="shared" ref="T50:T51" si="102">H50*Q50/1000</f>
        <v>0</v>
      </c>
      <c r="U50" s="29">
        <f t="shared" ref="U50:U51" si="103">H50*R50/1000</f>
        <v>0</v>
      </c>
      <c r="V50" s="13">
        <v>4</v>
      </c>
      <c r="W50" s="13">
        <v>4</v>
      </c>
      <c r="X50" s="13"/>
      <c r="Y50" s="13"/>
      <c r="Z50" s="22">
        <f t="shared" si="80"/>
        <v>7.4</v>
      </c>
      <c r="AA50" s="22">
        <f t="shared" si="1"/>
        <v>0</v>
      </c>
      <c r="AB50" s="22">
        <f t="shared" si="2"/>
        <v>0</v>
      </c>
      <c r="AC50" s="22"/>
      <c r="AD50" s="22"/>
      <c r="AE50" s="22"/>
      <c r="AF50" s="22"/>
      <c r="AG50" s="22">
        <f>H50*AD50/1000</f>
        <v>0</v>
      </c>
      <c r="AH50" s="22">
        <f t="shared" si="4"/>
        <v>0</v>
      </c>
      <c r="AI50" s="22">
        <f t="shared" si="5"/>
        <v>0</v>
      </c>
      <c r="AJ50" s="22"/>
      <c r="AK50" s="22"/>
      <c r="AL50" s="22"/>
      <c r="AM50" s="22"/>
      <c r="AN50" s="22">
        <f>H50*AK50/1000</f>
        <v>0</v>
      </c>
      <c r="AO50" s="22">
        <f t="shared" si="78"/>
        <v>0</v>
      </c>
      <c r="AP50" s="22">
        <f t="shared" si="8"/>
        <v>0</v>
      </c>
      <c r="AQ50" s="13">
        <f t="shared" si="9"/>
        <v>4</v>
      </c>
      <c r="AR50" s="30">
        <f t="shared" si="10"/>
        <v>7.4</v>
      </c>
    </row>
    <row r="51" spans="1:44">
      <c r="A51" s="18">
        <v>46</v>
      </c>
      <c r="B51" s="63" t="s">
        <v>80</v>
      </c>
      <c r="C51" s="64"/>
      <c r="D51" s="34" t="s">
        <v>40</v>
      </c>
      <c r="E51" s="19"/>
      <c r="F51" s="19"/>
      <c r="G51" s="19"/>
      <c r="H51" s="36">
        <v>1480</v>
      </c>
      <c r="I51" s="22">
        <v>8</v>
      </c>
      <c r="J51" s="28">
        <f t="shared" si="91"/>
        <v>11.84</v>
      </c>
      <c r="K51" s="19"/>
      <c r="L51" s="9"/>
      <c r="M51" s="19"/>
      <c r="N51" s="28"/>
      <c r="O51" s="13">
        <f t="shared" si="100"/>
        <v>0</v>
      </c>
      <c r="P51" s="13"/>
      <c r="Q51" s="13"/>
      <c r="R51" s="13"/>
      <c r="S51" s="29">
        <f t="shared" si="101"/>
        <v>0</v>
      </c>
      <c r="T51" s="29">
        <f t="shared" si="102"/>
        <v>0</v>
      </c>
      <c r="U51" s="29">
        <f t="shared" si="103"/>
        <v>0</v>
      </c>
      <c r="V51" s="13">
        <v>8</v>
      </c>
      <c r="W51" s="13">
        <v>8</v>
      </c>
      <c r="X51" s="13"/>
      <c r="Y51" s="13"/>
      <c r="Z51" s="22">
        <f t="shared" si="80"/>
        <v>11.84</v>
      </c>
      <c r="AA51" s="22">
        <f t="shared" si="1"/>
        <v>0</v>
      </c>
      <c r="AB51" s="22">
        <f t="shared" si="2"/>
        <v>0</v>
      </c>
      <c r="AC51" s="22"/>
      <c r="AD51" s="22"/>
      <c r="AE51" s="22"/>
      <c r="AF51" s="22"/>
      <c r="AG51" s="22">
        <f>H51*AD51/1000</f>
        <v>0</v>
      </c>
      <c r="AH51" s="22">
        <f t="shared" si="4"/>
        <v>0</v>
      </c>
      <c r="AI51" s="22">
        <f t="shared" si="5"/>
        <v>0</v>
      </c>
      <c r="AJ51" s="22"/>
      <c r="AK51" s="22"/>
      <c r="AL51" s="22"/>
      <c r="AM51" s="22"/>
      <c r="AN51" s="22">
        <f>H51*AK51/1000</f>
        <v>0</v>
      </c>
      <c r="AO51" s="22">
        <f t="shared" si="78"/>
        <v>0</v>
      </c>
      <c r="AP51" s="22">
        <f t="shared" si="8"/>
        <v>0</v>
      </c>
      <c r="AQ51" s="13">
        <f t="shared" si="9"/>
        <v>8</v>
      </c>
      <c r="AR51" s="30">
        <f t="shared" si="10"/>
        <v>11.84</v>
      </c>
    </row>
    <row r="52" spans="1:44" ht="55.5" customHeight="1">
      <c r="A52" s="8">
        <v>47</v>
      </c>
      <c r="B52" s="38" t="s">
        <v>84</v>
      </c>
      <c r="C52" s="39"/>
      <c r="D52" s="20" t="s">
        <v>40</v>
      </c>
      <c r="E52" s="26">
        <v>7500</v>
      </c>
      <c r="F52" s="19"/>
      <c r="G52" s="19"/>
      <c r="H52" s="36">
        <v>8500</v>
      </c>
      <c r="I52" s="22">
        <v>3</v>
      </c>
      <c r="J52" s="28">
        <f t="shared" ref="J52" si="104">I52*H52/1000</f>
        <v>25.5</v>
      </c>
      <c r="K52" s="19"/>
      <c r="L52" s="9"/>
      <c r="M52" s="19"/>
      <c r="N52" s="28"/>
      <c r="O52" s="13">
        <f t="shared" ref="O52" si="105">P52+Q52+R52</f>
        <v>0</v>
      </c>
      <c r="P52" s="13"/>
      <c r="Q52" s="13"/>
      <c r="R52" s="13"/>
      <c r="S52" s="29">
        <f t="shared" ref="S52" si="106">H52*P52/1000</f>
        <v>0</v>
      </c>
      <c r="T52" s="29">
        <f t="shared" ref="T52" si="107">H52*Q52/1000</f>
        <v>0</v>
      </c>
      <c r="U52" s="29">
        <f t="shared" ref="U52" si="108">H52*R52/1000</f>
        <v>0</v>
      </c>
      <c r="V52" s="13">
        <v>3</v>
      </c>
      <c r="W52" s="13">
        <v>3</v>
      </c>
      <c r="X52" s="13"/>
      <c r="Y52" s="13"/>
      <c r="Z52" s="22">
        <f t="shared" ref="Z52" si="109">H52*W52/1000</f>
        <v>25.5</v>
      </c>
      <c r="AA52" s="22">
        <f t="shared" ref="AA52" si="110">H52*X52/1000</f>
        <v>0</v>
      </c>
      <c r="AB52" s="22">
        <f t="shared" ref="AB52" si="111">H52*Y52/1000</f>
        <v>0</v>
      </c>
      <c r="AC52" s="22"/>
      <c r="AD52" s="22"/>
      <c r="AE52" s="22"/>
      <c r="AF52" s="22"/>
      <c r="AG52" s="22">
        <f>H52*AD52/1000</f>
        <v>0</v>
      </c>
      <c r="AH52" s="22">
        <f t="shared" ref="AH52" si="112">H52*AE52/1000</f>
        <v>0</v>
      </c>
      <c r="AI52" s="22">
        <f t="shared" ref="AI52" si="113">H52*AF52/1000</f>
        <v>0</v>
      </c>
      <c r="AJ52" s="22"/>
      <c r="AK52" s="22"/>
      <c r="AL52" s="22"/>
      <c r="AM52" s="22"/>
      <c r="AN52" s="22">
        <f>H52*AK52/1000</f>
        <v>0</v>
      </c>
      <c r="AO52" s="22">
        <f t="shared" ref="AO52" si="114">H52*AL52/1000</f>
        <v>0</v>
      </c>
      <c r="AP52" s="22">
        <f t="shared" ref="AP52" si="115">H52*AM52/1000</f>
        <v>0</v>
      </c>
      <c r="AQ52" s="13">
        <f t="shared" ref="AQ52" si="116">O52+V52+AC52+AJ52</f>
        <v>3</v>
      </c>
      <c r="AR52" s="30">
        <f t="shared" ref="AR52" si="117">S52+T52+U52+Z52+AA52+AB52+AG52+AH52+AI52+AN52+AO52+AP52</f>
        <v>25.5</v>
      </c>
    </row>
    <row r="53" spans="1:44" s="14" customFormat="1">
      <c r="B53" s="61" t="s">
        <v>82</v>
      </c>
      <c r="C53" s="62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70">
        <f>SUM(AR6:AR52)</f>
        <v>4796.5622800000001</v>
      </c>
    </row>
    <row r="56" spans="1:44">
      <c r="B56" s="1" t="s">
        <v>90</v>
      </c>
      <c r="D56" s="1" t="s">
        <v>91</v>
      </c>
    </row>
  </sheetData>
  <mergeCells count="70">
    <mergeCell ref="B11:C11"/>
    <mergeCell ref="B14:C14"/>
    <mergeCell ref="B49:C49"/>
    <mergeCell ref="B53:C53"/>
    <mergeCell ref="B50:C50"/>
    <mergeCell ref="B51:C51"/>
    <mergeCell ref="S4:U4"/>
    <mergeCell ref="O4:R4"/>
    <mergeCell ref="B48:C48"/>
    <mergeCell ref="B42:C42"/>
    <mergeCell ref="B43:C43"/>
    <mergeCell ref="B44:C44"/>
    <mergeCell ref="B45:C45"/>
    <mergeCell ref="B46:C46"/>
    <mergeCell ref="B47:C47"/>
    <mergeCell ref="B36:C36"/>
    <mergeCell ref="B37:C37"/>
    <mergeCell ref="B38:C38"/>
    <mergeCell ref="B39:C39"/>
    <mergeCell ref="B40:C40"/>
    <mergeCell ref="B41:C41"/>
    <mergeCell ref="B31:C31"/>
    <mergeCell ref="B32:C32"/>
    <mergeCell ref="B33:C33"/>
    <mergeCell ref="B34:C34"/>
    <mergeCell ref="B35:C35"/>
    <mergeCell ref="B12:C12"/>
    <mergeCell ref="B13:C13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AJ3:AP3"/>
    <mergeCell ref="AQ3:AR4"/>
    <mergeCell ref="V4:Y4"/>
    <mergeCell ref="Z4:AB4"/>
    <mergeCell ref="AC4:AF4"/>
    <mergeCell ref="AG4:AI4"/>
    <mergeCell ref="AJ4:AM4"/>
    <mergeCell ref="AN4:AP4"/>
    <mergeCell ref="AC3:AI3"/>
    <mergeCell ref="H3:H5"/>
    <mergeCell ref="I3:J4"/>
    <mergeCell ref="K3:N4"/>
    <mergeCell ref="O3:U3"/>
    <mergeCell ref="V3:AB3"/>
    <mergeCell ref="G3:G5"/>
    <mergeCell ref="B52:C52"/>
    <mergeCell ref="A3:A5"/>
    <mergeCell ref="B3:B5"/>
    <mergeCell ref="C3:C5"/>
    <mergeCell ref="D3:D5"/>
    <mergeCell ref="E3:F4"/>
    <mergeCell ref="B6:C6"/>
    <mergeCell ref="B7:C7"/>
    <mergeCell ref="B9:C9"/>
    <mergeCell ref="B8:C8"/>
    <mergeCell ref="B10:C10"/>
    <mergeCell ref="B15:C15"/>
    <mergeCell ref="B16:C16"/>
    <mergeCell ref="B17:C17"/>
    <mergeCell ref="B18:C18"/>
  </mergeCells>
  <pageMargins left="0.15748031496062992" right="0.19685039370078741" top="0.19685039370078741" bottom="0.19685039370078741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нераз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2018-04-19T05:01:38Z</cp:lastPrinted>
  <dcterms:created xsi:type="dcterms:W3CDTF">2018-04-18T02:44:18Z</dcterms:created>
  <dcterms:modified xsi:type="dcterms:W3CDTF">2018-04-19T05:01:42Z</dcterms:modified>
</cp:coreProperties>
</file>