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нераз (3)" sheetId="1" r:id="rId1"/>
  </sheets>
  <calcPr calcId="124519"/>
</workbook>
</file>

<file path=xl/calcChain.xml><?xml version="1.0" encoding="utf-8"?>
<calcChain xmlns="http://schemas.openxmlformats.org/spreadsheetml/2006/main">
  <c r="AR21" i="1"/>
  <c r="R21"/>
  <c r="Q21"/>
  <c r="P21"/>
  <c r="N21"/>
  <c r="AP20"/>
  <c r="AO20"/>
  <c r="AN20"/>
  <c r="AJ20"/>
  <c r="AI20"/>
  <c r="AH20"/>
  <c r="AG20"/>
  <c r="AC20"/>
  <c r="AB20"/>
  <c r="AA20"/>
  <c r="Z20"/>
  <c r="V20"/>
  <c r="U20"/>
  <c r="T20"/>
  <c r="S20"/>
  <c r="O20"/>
  <c r="N20"/>
  <c r="J20"/>
  <c r="AP19"/>
  <c r="AO19"/>
  <c r="AN19"/>
  <c r="AJ19"/>
  <c r="AI19"/>
  <c r="AH19"/>
  <c r="AG19"/>
  <c r="AC19"/>
  <c r="AB19"/>
  <c r="AA19"/>
  <c r="Z19"/>
  <c r="V19"/>
  <c r="U19"/>
  <c r="T19"/>
  <c r="S19"/>
  <c r="O19"/>
  <c r="AQ19" s="1"/>
  <c r="N19"/>
  <c r="J19"/>
  <c r="AP18"/>
  <c r="AO18"/>
  <c r="AN18"/>
  <c r="AJ18"/>
  <c r="AI18"/>
  <c r="AH18"/>
  <c r="AG18"/>
  <c r="AC18"/>
  <c r="AB18"/>
  <c r="AA18"/>
  <c r="Z18"/>
  <c r="V18"/>
  <c r="U18"/>
  <c r="T18"/>
  <c r="S18"/>
  <c r="O18"/>
  <c r="AQ18" s="1"/>
  <c r="N18"/>
  <c r="J18"/>
  <c r="AP17"/>
  <c r="AO17"/>
  <c r="AN17"/>
  <c r="AJ17"/>
  <c r="AI17"/>
  <c r="AH17"/>
  <c r="AG17"/>
  <c r="AC17"/>
  <c r="AB17"/>
  <c r="AA17"/>
  <c r="Z17"/>
  <c r="V17"/>
  <c r="U17"/>
  <c r="T17"/>
  <c r="S17"/>
  <c r="O17"/>
  <c r="N17"/>
  <c r="J17"/>
  <c r="AP16"/>
  <c r="AO16"/>
  <c r="AN16"/>
  <c r="AI16"/>
  <c r="AH16"/>
  <c r="AG16"/>
  <c r="AB16"/>
  <c r="AA16"/>
  <c r="V16"/>
  <c r="AQ16" s="1"/>
  <c r="U16"/>
  <c r="T16"/>
  <c r="S16"/>
  <c r="N16"/>
  <c r="J16"/>
  <c r="AP15"/>
  <c r="AO15"/>
  <c r="AN15"/>
  <c r="AJ15"/>
  <c r="AI15"/>
  <c r="AH15"/>
  <c r="AG15"/>
  <c r="AC15"/>
  <c r="AB15"/>
  <c r="AA15"/>
  <c r="Z15"/>
  <c r="V15"/>
  <c r="U15"/>
  <c r="T15"/>
  <c r="S15"/>
  <c r="O15"/>
  <c r="AQ15" s="1"/>
  <c r="N15"/>
  <c r="J15"/>
  <c r="AP14"/>
  <c r="AO14"/>
  <c r="AN14"/>
  <c r="AJ14"/>
  <c r="AI14"/>
  <c r="AH14"/>
  <c r="AG14"/>
  <c r="AC14"/>
  <c r="AB14"/>
  <c r="AA14"/>
  <c r="Z14"/>
  <c r="V14"/>
  <c r="U14"/>
  <c r="T14"/>
  <c r="S14"/>
  <c r="O14"/>
  <c r="AQ14" s="1"/>
  <c r="N14"/>
  <c r="J14"/>
  <c r="AP13"/>
  <c r="AO13"/>
  <c r="AN13"/>
  <c r="AJ13"/>
  <c r="AI13"/>
  <c r="AH13"/>
  <c r="AG13"/>
  <c r="AC13"/>
  <c r="AB13"/>
  <c r="AA13"/>
  <c r="Z13"/>
  <c r="V13"/>
  <c r="U13"/>
  <c r="T13"/>
  <c r="S13"/>
  <c r="O13"/>
  <c r="AQ13" s="1"/>
  <c r="N13"/>
  <c r="J13"/>
  <c r="AP12"/>
  <c r="AO12"/>
  <c r="AN12"/>
  <c r="AJ12"/>
  <c r="AI12"/>
  <c r="AH12"/>
  <c r="AG12"/>
  <c r="AC12"/>
  <c r="AB12"/>
  <c r="AA12"/>
  <c r="Z12"/>
  <c r="V12"/>
  <c r="U12"/>
  <c r="T12"/>
  <c r="S12"/>
  <c r="O12"/>
  <c r="AQ12" s="1"/>
  <c r="N12"/>
  <c r="J12"/>
  <c r="AP11"/>
  <c r="AO11"/>
  <c r="AN11"/>
  <c r="AJ11"/>
  <c r="AI11"/>
  <c r="AH11"/>
  <c r="AG11"/>
  <c r="AC11"/>
  <c r="AB11"/>
  <c r="AA11"/>
  <c r="Z11"/>
  <c r="V11"/>
  <c r="U11"/>
  <c r="T11"/>
  <c r="S11"/>
  <c r="O11"/>
  <c r="AQ11" s="1"/>
  <c r="N11"/>
  <c r="J11"/>
  <c r="AP10"/>
  <c r="AO10"/>
  <c r="AN10"/>
  <c r="AJ10"/>
  <c r="AI10"/>
  <c r="AH10"/>
  <c r="AG10"/>
  <c r="AC10"/>
  <c r="AB10"/>
  <c r="AA10"/>
  <c r="Z10"/>
  <c r="V10"/>
  <c r="U10"/>
  <c r="T10"/>
  <c r="S10"/>
  <c r="O10"/>
  <c r="AQ10" s="1"/>
  <c r="N10"/>
  <c r="J10"/>
  <c r="AP9"/>
  <c r="AO9"/>
  <c r="AN9"/>
  <c r="AJ9"/>
  <c r="AI9"/>
  <c r="AH9"/>
  <c r="AG9"/>
  <c r="AC9"/>
  <c r="AB9"/>
  <c r="AA9"/>
  <c r="Z9"/>
  <c r="V9"/>
  <c r="U9"/>
  <c r="T9"/>
  <c r="S9"/>
  <c r="O9"/>
  <c r="AQ9" s="1"/>
  <c r="N9"/>
  <c r="J9"/>
  <c r="AP8"/>
  <c r="AO8"/>
  <c r="AN8"/>
  <c r="AJ8"/>
  <c r="AI8"/>
  <c r="AH8"/>
  <c r="AG8"/>
  <c r="AC8"/>
  <c r="AB8"/>
  <c r="AA8"/>
  <c r="Z8"/>
  <c r="V8"/>
  <c r="U8"/>
  <c r="T8"/>
  <c r="S8"/>
  <c r="O8"/>
  <c r="AQ8" s="1"/>
  <c r="N8"/>
  <c r="J8"/>
  <c r="AP7"/>
  <c r="AO7"/>
  <c r="AN7"/>
  <c r="AJ7"/>
  <c r="AI7"/>
  <c r="AH7"/>
  <c r="AG7"/>
  <c r="AC7"/>
  <c r="AB7"/>
  <c r="AA7"/>
  <c r="Z7"/>
  <c r="V7"/>
  <c r="U7"/>
  <c r="T7"/>
  <c r="S7"/>
  <c r="O7"/>
  <c r="AQ7" s="1"/>
  <c r="N7"/>
  <c r="L7"/>
  <c r="J7"/>
  <c r="AP6"/>
  <c r="AO6"/>
  <c r="AN6"/>
  <c r="AJ6"/>
  <c r="AI6"/>
  <c r="AH6"/>
  <c r="AG6"/>
  <c r="AC6"/>
  <c r="AB6"/>
  <c r="AA6"/>
  <c r="Z6"/>
  <c r="V6"/>
  <c r="U6"/>
  <c r="T6"/>
  <c r="S6"/>
  <c r="O6"/>
  <c r="N6"/>
  <c r="L6"/>
  <c r="J6"/>
  <c r="AQ17" l="1"/>
  <c r="AQ20"/>
  <c r="O21"/>
  <c r="U21"/>
  <c r="T21"/>
  <c r="AR8"/>
  <c r="AR12"/>
  <c r="AR13"/>
  <c r="AR14"/>
  <c r="AR18"/>
  <c r="AR19"/>
  <c r="AR16"/>
  <c r="AR17"/>
  <c r="AR20"/>
  <c r="AR9"/>
  <c r="AR10"/>
  <c r="AQ6"/>
  <c r="AR7"/>
  <c r="AR11"/>
  <c r="AR15"/>
  <c r="AR6"/>
  <c r="S21"/>
</calcChain>
</file>

<file path=xl/sharedStrings.xml><?xml version="1.0" encoding="utf-8"?>
<sst xmlns="http://schemas.openxmlformats.org/spreadsheetml/2006/main" count="94" uniqueCount="56">
  <si>
    <t>ед. изм.</t>
  </si>
  <si>
    <t>Остаток  на 1 .01.2017г</t>
  </si>
  <si>
    <t>Остаток  на 1 .02.2017г</t>
  </si>
  <si>
    <t>цена</t>
  </si>
  <si>
    <t>Потребность  Всего</t>
  </si>
  <si>
    <t>в том числе</t>
  </si>
  <si>
    <t>1-й квартал</t>
  </si>
  <si>
    <t>2-ой квартал</t>
  </si>
  <si>
    <t>3-й квартал</t>
  </si>
  <si>
    <t>4-й квартал</t>
  </si>
  <si>
    <t>Всего сумма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</si>
  <si>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</si>
  <si>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</si>
  <si>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</si>
  <si>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</si>
  <si>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</si>
  <si>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</si>
  <si>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</si>
  <si>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</si>
  <si>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</si>
  <si>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</si>
  <si>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</si>
  <si>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</si>
  <si>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</si>
  <si>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</si>
  <si>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</si>
  <si>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</si>
  <si>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</si>
  <si>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</si>
  <si>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</si>
  <si>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</si>
  <si>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уп</t>
  </si>
  <si>
    <t>Бор стоматологический карбидный (ТВС)  тип RA для углового наконечника шаровидные</t>
  </si>
  <si>
    <t>Бор стоматологический карбидный (ТВС)  тип RA для углового наконечника обратный конус</t>
  </si>
  <si>
    <t>Лак противокариесный на основе живицы пихтовой фторсодержащий 25 мл</t>
  </si>
  <si>
    <t>Лак стоматологический фторсодержащий для профилактики кариеса и снижения гиперестезиизубов «ПРОФИЛАК», во флаконе 10 г</t>
  </si>
  <si>
    <t>Двухкомпонентный композит химического отверждения:  1 х 40 г порошок — основной оттенок, 3 х 10 г порошок — дополнительные оттенки, 1 х 26 г жидкость, 1 х 14 г  едкий раствор пестики для растирания, 1 блокнот бумажек для растирания, 2 мерные ложечки для порошка.</t>
  </si>
  <si>
    <t>цемент стеклополиалкенатный химический отверждающий для герметизации фиссур и углубленных зубов, пор.10г,жидк.8г /цвет A2/</t>
  </si>
  <si>
    <t>цемент стеклополиалкенатный восстановительный химический отверждающий порошок 10гр, жидкость 8гр /цвет А2/</t>
  </si>
  <si>
    <t>раствор для подслизыстых инъекции в стоматологии 4%, картридж 1,7 мл, №50</t>
  </si>
  <si>
    <t>банка</t>
  </si>
  <si>
    <t>материал для временного пломбирования на основе цинкосульфатного цемента ароматизированного 50 гр</t>
  </si>
  <si>
    <t>Паста для девитализации пульпы 6 гр</t>
  </si>
  <si>
    <t>Цоликлон анти-А из набора реагентов для определения групп крови человека АВ0 на основе моноклональных антител "ЦОЛИКЛОНЫ АВ0" (флакон 10 мл)</t>
  </si>
  <si>
    <t>Цоликлон анти-В из набора реагентов для определения групп крови человека АВ0 на основе моноклональных антител "ЦОЛИКЛОНЫ АВ0" (флакон 10 мл)</t>
  </si>
  <si>
    <t>Цоликлон анти-АВ из набора реагентов для определения групп крови человека АВ0 на основе моноклональных антител "ЦОЛИКЛОНЫ АВ0"(флакон 5 мл)</t>
  </si>
  <si>
    <t>Цоликлон Анти-D, флакон - 10 мл</t>
  </si>
  <si>
    <t>Итого лекарства</t>
  </si>
  <si>
    <t xml:space="preserve">
Международное непатентованое название</t>
  </si>
  <si>
    <t>№ лота</t>
  </si>
  <si>
    <t>упак</t>
  </si>
  <si>
    <t>Шпатель для замешивания  пломб стоматологический стальной</t>
  </si>
  <si>
    <t>Приложение 1</t>
  </si>
  <si>
    <t>Техническая спецификация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</si>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</sst>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0.000"/>
    <numFmt numFmtId="165" formatCode="#,##0.0"/>
    <numFmt numFmtId="166" formatCode="#,##0.00_р_."/>
    <numFmt numFmtId="167" formatCode="#,##0_р_."/>
    <numFmt numFmtId="169" formatCode="_-* ###,0&quot;.&quot;00&quot;$&quot;_-;\-* ###,0&quot;.&quot;00&quot;$&quot;_-;_-* &quot;-&quot;??&quot;$&quot;_-;_-@_-"/>
    <numFmt numFmtId="170" formatCode="_(* ##,#0&quot;.&quot;0_);_(* \(###,0&quot;.&quot;00\);_(* &quot;-&quot;??_);_(@_)"/>
    <numFmt numFmtId="171" formatCode="General_)"/>
    <numFmt numFmtId="172" formatCode="0&quot;.&quot;000"/>
    <numFmt numFmtId="173" formatCode="&quot;fl&quot;#,##0_);\(&quot;fl&quot;#,##0\)"/>
    <numFmt numFmtId="174" formatCode="&quot;fl&quot;#,##0_);[Red]\(&quot;fl&quot;#,##0\)"/>
    <numFmt numFmtId="175" formatCode="&quot;fl&quot;###,0&quot;.&quot;00_);\(&quot;fl&quot;###,0&quot;.&quot;00\)"/>
    <numFmt numFmtId="176" formatCode="_-* #,##0_?_._-;\-* #,##0_?_._-;_-* &quot;-&quot;_?_._-;_-@_-"/>
    <numFmt numFmtId="177" formatCode="_-* ###,0&quot;.&quot;00_?_._-;\-* ###,0&quot;.&quot;00_?_._-;_-* &quot;-&quot;??_?_._-;_-@_-"/>
    <numFmt numFmtId="178" formatCode="&quot;fl&quot;###,0&quot;.&quot;00_);[Red]\(&quot;fl&quot;###,0&quot;.&quot;00\)"/>
    <numFmt numFmtId="179" formatCode="_(&quot;fl&quot;* #,##0_);_(&quot;fl&quot;* \(#,##0\);_(&quot;fl&quot;* &quot;-&quot;_);_(@_)"/>
    <numFmt numFmtId="180" formatCode="#,##0&quot;.&quot;;[Red]\-#,##0&quot;.&quot;"/>
    <numFmt numFmtId="181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10"/>
      <name val="Times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9FE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5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8" fillId="0" borderId="0"/>
    <xf numFmtId="0" fontId="2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horizontal="center"/>
    </xf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2" fillId="0" borderId="0">
      <alignment horizontal="center"/>
    </xf>
    <xf numFmtId="0" fontId="2" fillId="0" borderId="0">
      <alignment horizontal="center"/>
    </xf>
    <xf numFmtId="0" fontId="8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8" fillId="0" borderId="0"/>
    <xf numFmtId="0" fontId="8" fillId="0" borderId="0"/>
    <xf numFmtId="0" fontId="2" fillId="0" borderId="0">
      <alignment horizontal="center"/>
    </xf>
    <xf numFmtId="0" fontId="10" fillId="0" borderId="0"/>
    <xf numFmtId="0" fontId="8" fillId="0" borderId="0"/>
    <xf numFmtId="0" fontId="9" fillId="0" borderId="0"/>
    <xf numFmtId="0" fontId="8" fillId="0" borderId="0"/>
    <xf numFmtId="169" fontId="8" fillId="0" borderId="0" applyFont="0" applyFill="0" applyBorder="0" applyAlignment="0" applyProtection="0"/>
    <xf numFmtId="170" fontId="11" fillId="0" borderId="0" applyFill="0" applyBorder="0" applyAlignment="0"/>
    <xf numFmtId="171" fontId="11" fillId="0" borderId="0" applyFill="0" applyBorder="0" applyAlignment="0"/>
    <xf numFmtId="172" fontId="11" fillId="0" borderId="0" applyFill="0" applyBorder="0" applyAlignment="0"/>
    <xf numFmtId="173" fontId="11" fillId="0" borderId="0" applyFill="0" applyBorder="0" applyAlignment="0"/>
    <xf numFmtId="174" fontId="11" fillId="0" borderId="0" applyFill="0" applyBorder="0" applyAlignment="0"/>
    <xf numFmtId="170" fontId="11" fillId="0" borderId="0" applyFill="0" applyBorder="0" applyAlignment="0"/>
    <xf numFmtId="175" fontId="11" fillId="0" borderId="0" applyFill="0" applyBorder="0" applyAlignment="0"/>
    <xf numFmtId="171" fontId="11" fillId="0" borderId="0" applyFill="0" applyBorder="0" applyAlignment="0"/>
    <xf numFmtId="0" fontId="12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4" fontId="13" fillId="0" borderId="0" applyFill="0" applyBorder="0" applyAlignment="0"/>
    <xf numFmtId="38" fontId="14" fillId="0" borderId="16">
      <alignment vertical="center"/>
    </xf>
    <xf numFmtId="170" fontId="11" fillId="0" borderId="0" applyFill="0" applyBorder="0" applyAlignment="0"/>
    <xf numFmtId="171" fontId="11" fillId="0" borderId="0" applyFill="0" applyBorder="0" applyAlignment="0"/>
    <xf numFmtId="170" fontId="11" fillId="0" borderId="0" applyFill="0" applyBorder="0" applyAlignment="0"/>
    <xf numFmtId="175" fontId="11" fillId="0" borderId="0" applyFill="0" applyBorder="0" applyAlignment="0"/>
    <xf numFmtId="171" fontId="11" fillId="0" borderId="0" applyFill="0" applyBorder="0" applyAlignment="0"/>
    <xf numFmtId="0" fontId="8" fillId="0" borderId="0"/>
    <xf numFmtId="0" fontId="15" fillId="0" borderId="17" applyNumberFormat="0" applyAlignment="0" applyProtection="0">
      <alignment horizontal="left" vertical="center"/>
    </xf>
    <xf numFmtId="0" fontId="15" fillId="0" borderId="6">
      <alignment horizontal="left" vertical="center"/>
    </xf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8" fillId="0" borderId="0">
      <alignment horizontal="center"/>
    </xf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170" fontId="11" fillId="0" borderId="0" applyFill="0" applyBorder="0" applyAlignment="0"/>
    <xf numFmtId="171" fontId="11" fillId="0" borderId="0" applyFill="0" applyBorder="0" applyAlignment="0"/>
    <xf numFmtId="170" fontId="11" fillId="0" borderId="0" applyFill="0" applyBorder="0" applyAlignment="0"/>
    <xf numFmtId="175" fontId="11" fillId="0" borderId="0" applyFill="0" applyBorder="0" applyAlignment="0"/>
    <xf numFmtId="171" fontId="11" fillId="0" borderId="0" applyFill="0" applyBorder="0" applyAlignment="0"/>
    <xf numFmtId="0" fontId="8" fillId="0" borderId="0">
      <alignment horizontal="center"/>
    </xf>
    <xf numFmtId="0" fontId="8" fillId="0" borderId="0"/>
    <xf numFmtId="0" fontId="10" fillId="0" borderId="0"/>
    <xf numFmtId="0" fontId="8" fillId="0" borderId="0"/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/>
    <xf numFmtId="0" fontId="23" fillId="0" borderId="0"/>
    <xf numFmtId="17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0" fontId="11" fillId="0" borderId="0" applyFill="0" applyBorder="0" applyAlignment="0"/>
    <xf numFmtId="171" fontId="11" fillId="0" borderId="0" applyFill="0" applyBorder="0" applyAlignment="0"/>
    <xf numFmtId="170" fontId="11" fillId="0" borderId="0" applyFill="0" applyBorder="0" applyAlignment="0"/>
    <xf numFmtId="175" fontId="11" fillId="0" borderId="0" applyFill="0" applyBorder="0" applyAlignment="0"/>
    <xf numFmtId="171" fontId="11" fillId="0" borderId="0" applyFill="0" applyBorder="0" applyAlignment="0"/>
    <xf numFmtId="0" fontId="8" fillId="0" borderId="0"/>
    <xf numFmtId="49" fontId="13" fillId="0" borderId="0" applyFill="0" applyBorder="0" applyAlignment="0"/>
    <xf numFmtId="178" fontId="11" fillId="0" borderId="0" applyFill="0" applyBorder="0" applyAlignment="0"/>
    <xf numFmtId="179" fontId="11" fillId="0" borderId="0" applyFill="0" applyBorder="0" applyAlignment="0"/>
    <xf numFmtId="0" fontId="8" fillId="0" borderId="0"/>
    <xf numFmtId="0" fontId="8" fillId="0" borderId="0">
      <alignment horizontal="center" textRotation="90"/>
    </xf>
    <xf numFmtId="0" fontId="24" fillId="0" borderId="0"/>
    <xf numFmtId="0" fontId="2" fillId="0" borderId="0"/>
    <xf numFmtId="0" fontId="8" fillId="0" borderId="0">
      <alignment horizontal="center"/>
    </xf>
    <xf numFmtId="0" fontId="1" fillId="0" borderId="0"/>
    <xf numFmtId="0" fontId="1" fillId="0" borderId="0"/>
    <xf numFmtId="0" fontId="8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</cellStyleXfs>
  <cellXfs count="80">
    <xf numFmtId="0" fontId="0" fillId="0" borderId="0" xfId="0"/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43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3" fontId="3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2" borderId="5" xfId="0" applyNumberFormat="1" applyFont="1" applyFill="1" applyBorder="1" applyAlignment="1">
      <alignment horizontal="center" vertical="center" wrapText="1"/>
    </xf>
    <xf numFmtId="43" fontId="3" fillId="2" borderId="6" xfId="0" applyNumberFormat="1" applyFont="1" applyFill="1" applyBorder="1" applyAlignment="1">
      <alignment horizontal="center" vertical="center" wrapText="1"/>
    </xf>
    <xf numFmtId="43" fontId="3" fillId="2" borderId="13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5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0" fontId="3" fillId="0" borderId="5" xfId="4" applyNumberFormat="1" applyFont="1" applyBorder="1" applyAlignment="1">
      <alignment horizontal="left" vertical="center" wrapText="1"/>
    </xf>
    <xf numFmtId="0" fontId="3" fillId="0" borderId="13" xfId="4" applyNumberFormat="1" applyFont="1" applyBorder="1" applyAlignment="1">
      <alignment horizontal="left" vertical="center" wrapText="1"/>
    </xf>
    <xf numFmtId="0" fontId="3" fillId="3" borderId="1" xfId="2" applyFont="1" applyFill="1" applyBorder="1" applyAlignment="1">
      <alignment horizontal="center"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7" fontId="3" fillId="4" borderId="1" xfId="0" applyNumberFormat="1" applyFont="1" applyFill="1" applyBorder="1" applyAlignment="1">
      <alignment horizontal="center" vertical="center" wrapText="1"/>
    </xf>
    <xf numFmtId="166" fontId="3" fillId="3" borderId="7" xfId="0" applyNumberFormat="1" applyFont="1" applyFill="1" applyBorder="1" applyAlignment="1">
      <alignment horizontal="center" vertical="center" wrapText="1"/>
    </xf>
    <xf numFmtId="167" fontId="3" fillId="3" borderId="1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3" applyFont="1" applyFill="1" applyBorder="1" applyAlignment="1">
      <alignment horizontal="left" vertical="center" wrapText="1"/>
    </xf>
    <xf numFmtId="0" fontId="3" fillId="0" borderId="13" xfId="3" applyFont="1" applyFill="1" applyBorder="1" applyAlignment="1">
      <alignment horizontal="left" vertical="center" wrapText="1"/>
    </xf>
    <xf numFmtId="0" fontId="3" fillId="3" borderId="5" xfId="3" applyFont="1" applyFill="1" applyBorder="1" applyAlignment="1">
      <alignment horizontal="left" vertical="center" wrapText="1"/>
    </xf>
    <xf numFmtId="0" fontId="3" fillId="3" borderId="13" xfId="3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</cellXfs>
  <cellStyles count="105">
    <cellStyle name="_007 рай.цент ПФЗОЖ 2008 нор" xfId="5"/>
    <cellStyle name="_007 рай.цент ПФЗОЖ 2008 норм" xfId="6"/>
    <cellStyle name="_040 повыш" xfId="7"/>
    <cellStyle name="_040 повыш 07" xfId="8"/>
    <cellStyle name="_1 гор.бол 2008-2010" xfId="9"/>
    <cellStyle name="_ГОБМП-2. Формы Минэкономики" xfId="10"/>
    <cellStyle name="_гор.пол в 19 мкр 2010" xfId="11"/>
    <cellStyle name="_доуком 2008" xfId="12"/>
    <cellStyle name="_доукомп ПМСП и узкие" xfId="13"/>
    <cellStyle name="_жум.туб 2008-2010" xfId="14"/>
    <cellStyle name="_зарплаты 2008-018 МИАЦ 011" xfId="15"/>
    <cellStyle name="_кап ремонт 2007" xfId="16"/>
    <cellStyle name="_кап.рем 2004-2007 СКО" xfId="17"/>
    <cellStyle name="_мат.тех оснащ 2007" xfId="18"/>
    <cellStyle name="_мат.тех оснащ 2007 урезанный" xfId="19"/>
    <cellStyle name="_МЗ РК НПА" xfId="20"/>
    <cellStyle name="_обл.туб 2008-2010" xfId="21"/>
    <cellStyle name="_полик Аккайын 2010" xfId="22"/>
    <cellStyle name="_Приложения для ОДЗ1" xfId="23"/>
    <cellStyle name="_Приложения для ОДЗ1 привезла" xfId="24"/>
    <cellStyle name="_проект 2006 шаблон" xfId="25"/>
    <cellStyle name="_свод РБ 2008-2010" xfId="26"/>
    <cellStyle name="_свод РБ 2008-2010 СКО ЦЕЛ ТРАНС" xfId="27"/>
    <cellStyle name="_согласов" xfId="28"/>
    <cellStyle name="_среднесрочн 21.09.05г. инвест" xfId="29"/>
    <cellStyle name="_стац ЦРБ Акжар 2008" xfId="30"/>
    <cellStyle name="_строит 269-019-011" xfId="31"/>
    <cellStyle name="_ТРАНСФ ДЛЯ   Л Н" xfId="32"/>
    <cellStyle name="_туб Муср 2010" xfId="33"/>
    <cellStyle name="_формы по среднесроч плану" xfId="34"/>
    <cellStyle name="_центр крови 2010" xfId="35"/>
    <cellStyle name="Aaia?iue_laroux" xfId="36"/>
    <cellStyle name="Calc Currency (0)" xfId="37"/>
    <cellStyle name="Calc Currency (2)" xfId="38"/>
    <cellStyle name="Calc Percent (0)" xfId="39"/>
    <cellStyle name="Calc Percent (1)" xfId="40"/>
    <cellStyle name="Calc Percent (2)" xfId="41"/>
    <cellStyle name="Calc Units (0)" xfId="42"/>
    <cellStyle name="Calc Units (1)" xfId="43"/>
    <cellStyle name="Calc Units (2)" xfId="44"/>
    <cellStyle name="Comma [0]_#6 Temps &amp; Contractors" xfId="45"/>
    <cellStyle name="Comma [00]" xfId="46"/>
    <cellStyle name="Comma_#6 Temps &amp; Contractors" xfId="47"/>
    <cellStyle name="Currency [0]_#6 Temps &amp; Contractors" xfId="48"/>
    <cellStyle name="Currency [00]" xfId="49"/>
    <cellStyle name="Currency_#6 Temps &amp; Contractors" xfId="50"/>
    <cellStyle name="Date Short" xfId="51"/>
    <cellStyle name="DELTA" xfId="52"/>
    <cellStyle name="Enter Currency (0)" xfId="53"/>
    <cellStyle name="Enter Currency (2)" xfId="54"/>
    <cellStyle name="Enter Units (0)" xfId="55"/>
    <cellStyle name="Enter Units (1)" xfId="56"/>
    <cellStyle name="Enter Units (2)" xfId="57"/>
    <cellStyle name="Flag" xfId="58"/>
    <cellStyle name="Header1" xfId="59"/>
    <cellStyle name="Header2" xfId="60"/>
    <cellStyle name="Heading1" xfId="61"/>
    <cellStyle name="Heading2" xfId="62"/>
    <cellStyle name="Heading3" xfId="63"/>
    <cellStyle name="Heading4" xfId="64"/>
    <cellStyle name="Heading5" xfId="65"/>
    <cellStyle name="Heading6" xfId="66"/>
    <cellStyle name="Horizontal" xfId="67"/>
    <cellStyle name="Hyperlink" xfId="68"/>
    <cellStyle name="Iau?iue_23_1 " xfId="69"/>
    <cellStyle name="Link Currency (0)" xfId="70"/>
    <cellStyle name="Link Currency (2)" xfId="71"/>
    <cellStyle name="Link Units (0)" xfId="72"/>
    <cellStyle name="Link Units (1)" xfId="73"/>
    <cellStyle name="Link Units (2)" xfId="74"/>
    <cellStyle name="Matrix" xfId="75"/>
    <cellStyle name="Normal_# 41-Market &amp;Trends" xfId="76"/>
    <cellStyle name="normбlnм_laroux" xfId="77"/>
    <cellStyle name="Note" xfId="78"/>
    <cellStyle name="Oeiainiaue [0]_laroux" xfId="79"/>
    <cellStyle name="Oeiainiaue_laroux" xfId="80"/>
    <cellStyle name="Option" xfId="81"/>
    <cellStyle name="OptionHeading" xfId="82"/>
    <cellStyle name="Percent [0]" xfId="83"/>
    <cellStyle name="Percent [00]" xfId="84"/>
    <cellStyle name="Percent_#6 Temps &amp; Contractors" xfId="85"/>
    <cellStyle name="PrePop Currency (0)" xfId="86"/>
    <cellStyle name="PrePop Currency (2)" xfId="87"/>
    <cellStyle name="PrePop Units (0)" xfId="88"/>
    <cellStyle name="PrePop Units (1)" xfId="89"/>
    <cellStyle name="PrePop Units (2)" xfId="90"/>
    <cellStyle name="Price" xfId="91"/>
    <cellStyle name="Text Indent A" xfId="92"/>
    <cellStyle name="Text Indent B" xfId="93"/>
    <cellStyle name="Text Indent C" xfId="94"/>
    <cellStyle name="Unit" xfId="95"/>
    <cellStyle name="Vertical" xfId="96"/>
    <cellStyle name="Обычный" xfId="0" builtinId="0"/>
    <cellStyle name="Обычный 2" xfId="97"/>
    <cellStyle name="Обычный 2 2 2" xfId="1"/>
    <cellStyle name="Обычный 3" xfId="98"/>
    <cellStyle name="Обычный 3 2" xfId="99"/>
    <cellStyle name="Обычный 5" xfId="100"/>
    <cellStyle name="Обычный 5 3" xfId="101"/>
    <cellStyle name="Обычный_Лист1" xfId="4"/>
    <cellStyle name="Обычный_областная 2" xfId="2"/>
    <cellStyle name="Обычный_областная 3" xfId="3"/>
    <cellStyle name="Стиль 1" xfId="102"/>
    <cellStyle name="Тысячи [0]_Dbf_25" xfId="103"/>
    <cellStyle name="Тысячи_Dbf_25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"/>
  <sheetViews>
    <sheetView tabSelected="1" zoomScale="80" zoomScaleNormal="80" workbookViewId="0">
      <pane xSplit="4" ySplit="5" topLeftCell="H6" activePane="bottomRight" state="frozen"/>
      <selection pane="topRight" activeCell="D1" sqref="D1"/>
      <selection pane="bottomLeft" activeCell="A6" sqref="A6"/>
      <selection pane="bottomRight" activeCell="H33" sqref="H33"/>
    </sheetView>
  </sheetViews>
  <sheetFormatPr defaultRowHeight="15.75"/>
  <cols>
    <col min="1" max="1" width="6.28515625" style="4" customWidth="1"/>
    <col min="2" max="2" width="20.85546875" style="4" customWidth="1"/>
    <col min="3" max="3" width="31.5703125" style="4" customWidth="1"/>
    <col min="4" max="4" width="9.140625" style="4"/>
    <col min="5" max="6" width="7.42578125" style="4" hidden="1" customWidth="1"/>
    <col min="7" max="7" width="7.5703125" style="4" hidden="1" customWidth="1"/>
    <col min="8" max="8" width="11.42578125" style="4" customWidth="1"/>
    <col min="9" max="9" width="12" style="4" hidden="1" customWidth="1"/>
    <col min="10" max="10" width="10.7109375" style="4" hidden="1" customWidth="1"/>
    <col min="11" max="11" width="6.7109375" style="4" hidden="1" customWidth="1"/>
    <col min="12" max="12" width="11.28515625" style="4" hidden="1" customWidth="1"/>
    <col min="13" max="13" width="8.7109375" style="4" hidden="1" customWidth="1"/>
    <col min="14" max="14" width="9.85546875" style="4" hidden="1" customWidth="1"/>
    <col min="15" max="15" width="9.140625" style="4" hidden="1" customWidth="1"/>
    <col min="16" max="16" width="6.28515625" style="4" hidden="1" customWidth="1"/>
    <col min="17" max="17" width="8.85546875" style="4" hidden="1" customWidth="1"/>
    <col min="18" max="18" width="8.5703125" style="4" hidden="1" customWidth="1"/>
    <col min="19" max="19" width="6.28515625" style="5" hidden="1" customWidth="1"/>
    <col min="20" max="20" width="7.85546875" style="5" hidden="1" customWidth="1"/>
    <col min="21" max="21" width="6.28515625" style="5" hidden="1" customWidth="1"/>
    <col min="22" max="22" width="8.28515625" style="4" hidden="1" customWidth="1"/>
    <col min="23" max="23" width="7.85546875" style="4" hidden="1" customWidth="1"/>
    <col min="24" max="24" width="7.28515625" style="4" hidden="1" customWidth="1"/>
    <col min="25" max="25" width="6.7109375" style="4" hidden="1" customWidth="1"/>
    <col min="26" max="26" width="8" style="6" hidden="1" customWidth="1"/>
    <col min="27" max="28" width="5.85546875" style="6" hidden="1" customWidth="1"/>
    <col min="29" max="30" width="8.7109375" style="4" hidden="1" customWidth="1"/>
    <col min="31" max="31" width="7.42578125" style="4" hidden="1" customWidth="1"/>
    <col min="32" max="32" width="7.140625" style="4" hidden="1" customWidth="1"/>
    <col min="33" max="33" width="7.85546875" style="5" hidden="1" customWidth="1"/>
    <col min="34" max="34" width="7.5703125" style="5" hidden="1" customWidth="1"/>
    <col min="35" max="35" width="6.85546875" style="5" hidden="1" customWidth="1"/>
    <col min="36" max="39" width="6.5703125" style="4" hidden="1" customWidth="1"/>
    <col min="40" max="42" width="6.5703125" style="5" hidden="1" customWidth="1"/>
    <col min="43" max="43" width="8.7109375" style="4" customWidth="1"/>
    <col min="44" max="44" width="12" style="4" customWidth="1"/>
    <col min="45" max="16384" width="9.140625" style="4"/>
  </cols>
  <sheetData>
    <row r="1" spans="1:44">
      <c r="H1" s="4" t="s">
        <v>52</v>
      </c>
    </row>
    <row r="2" spans="1:44" ht="16.5" thickBot="1">
      <c r="B2" s="78" t="s">
        <v>53</v>
      </c>
      <c r="C2" s="77"/>
    </row>
    <row r="3" spans="1:44">
      <c r="A3" s="7" t="s">
        <v>49</v>
      </c>
      <c r="B3" s="8" t="s">
        <v>48</v>
      </c>
      <c r="C3" s="9"/>
      <c r="D3" s="7" t="s">
        <v>0</v>
      </c>
      <c r="E3" s="10" t="s">
        <v>1</v>
      </c>
      <c r="F3" s="11"/>
      <c r="G3" s="7" t="s">
        <v>2</v>
      </c>
      <c r="H3" s="12" t="s">
        <v>3</v>
      </c>
      <c r="I3" s="10" t="s">
        <v>4</v>
      </c>
      <c r="J3" s="11"/>
      <c r="K3" s="10" t="s">
        <v>5</v>
      </c>
      <c r="L3" s="13"/>
      <c r="M3" s="13"/>
      <c r="N3" s="11"/>
      <c r="O3" s="14" t="s">
        <v>6</v>
      </c>
      <c r="P3" s="15"/>
      <c r="Q3" s="15"/>
      <c r="R3" s="15"/>
      <c r="S3" s="15"/>
      <c r="T3" s="15"/>
      <c r="U3" s="15"/>
      <c r="V3" s="12" t="s">
        <v>7</v>
      </c>
      <c r="W3" s="12"/>
      <c r="X3" s="12"/>
      <c r="Y3" s="12"/>
      <c r="Z3" s="12"/>
      <c r="AA3" s="12"/>
      <c r="AB3" s="12"/>
      <c r="AC3" s="12" t="s">
        <v>8</v>
      </c>
      <c r="AD3" s="12"/>
      <c r="AE3" s="12"/>
      <c r="AF3" s="12"/>
      <c r="AG3" s="12"/>
      <c r="AH3" s="12"/>
      <c r="AI3" s="12"/>
      <c r="AJ3" s="12" t="s">
        <v>9</v>
      </c>
      <c r="AK3" s="12"/>
      <c r="AL3" s="12"/>
      <c r="AM3" s="12"/>
      <c r="AN3" s="12"/>
      <c r="AO3" s="12"/>
      <c r="AP3" s="12"/>
      <c r="AQ3" s="12" t="s">
        <v>10</v>
      </c>
      <c r="AR3" s="12"/>
    </row>
    <row r="4" spans="1:44">
      <c r="A4" s="16"/>
      <c r="B4" s="17"/>
      <c r="C4" s="18"/>
      <c r="D4" s="16"/>
      <c r="E4" s="19"/>
      <c r="F4" s="20"/>
      <c r="G4" s="16"/>
      <c r="H4" s="21"/>
      <c r="I4" s="19"/>
      <c r="J4" s="20"/>
      <c r="K4" s="22"/>
      <c r="L4" s="23"/>
      <c r="M4" s="23"/>
      <c r="N4" s="24"/>
      <c r="O4" s="25" t="s">
        <v>11</v>
      </c>
      <c r="P4" s="26"/>
      <c r="Q4" s="26"/>
      <c r="R4" s="27"/>
      <c r="S4" s="28" t="s">
        <v>12</v>
      </c>
      <c r="T4" s="29"/>
      <c r="U4" s="30"/>
      <c r="V4" s="7" t="s">
        <v>11</v>
      </c>
      <c r="W4" s="7"/>
      <c r="X4" s="7"/>
      <c r="Y4" s="7"/>
      <c r="Z4" s="31" t="s">
        <v>12</v>
      </c>
      <c r="AA4" s="31"/>
      <c r="AB4" s="31"/>
      <c r="AC4" s="32" t="s">
        <v>11</v>
      </c>
      <c r="AD4" s="32"/>
      <c r="AE4" s="32"/>
      <c r="AF4" s="32"/>
      <c r="AG4" s="33" t="s">
        <v>12</v>
      </c>
      <c r="AH4" s="33"/>
      <c r="AI4" s="33"/>
      <c r="AJ4" s="32" t="s">
        <v>11</v>
      </c>
      <c r="AK4" s="32"/>
      <c r="AL4" s="32"/>
      <c r="AM4" s="32"/>
      <c r="AN4" s="33" t="s">
        <v>12</v>
      </c>
      <c r="AO4" s="33"/>
      <c r="AP4" s="33"/>
      <c r="AQ4" s="12"/>
      <c r="AR4" s="12"/>
    </row>
    <row r="5" spans="1:44" ht="16.5" thickBot="1">
      <c r="A5" s="16"/>
      <c r="B5" s="34"/>
      <c r="C5" s="35"/>
      <c r="D5" s="16"/>
      <c r="E5" s="36" t="s">
        <v>11</v>
      </c>
      <c r="F5" s="37" t="s">
        <v>13</v>
      </c>
      <c r="G5" s="16"/>
      <c r="H5" s="21"/>
      <c r="I5" s="36" t="s">
        <v>11</v>
      </c>
      <c r="J5" s="38" t="s">
        <v>13</v>
      </c>
      <c r="K5" s="39" t="s">
        <v>14</v>
      </c>
      <c r="L5" s="39" t="s">
        <v>13</v>
      </c>
      <c r="M5" s="39" t="s">
        <v>15</v>
      </c>
      <c r="N5" s="39" t="s">
        <v>13</v>
      </c>
      <c r="O5" s="40" t="s">
        <v>16</v>
      </c>
      <c r="P5" s="41" t="s">
        <v>17</v>
      </c>
      <c r="Q5" s="41" t="s">
        <v>18</v>
      </c>
      <c r="R5" s="41" t="s">
        <v>19</v>
      </c>
      <c r="S5" s="42" t="s">
        <v>17</v>
      </c>
      <c r="T5" s="42" t="s">
        <v>18</v>
      </c>
      <c r="U5" s="42" t="s">
        <v>19</v>
      </c>
      <c r="V5" s="40" t="s">
        <v>16</v>
      </c>
      <c r="W5" s="43" t="s">
        <v>20</v>
      </c>
      <c r="X5" s="43" t="s">
        <v>21</v>
      </c>
      <c r="Y5" s="43" t="s">
        <v>22</v>
      </c>
      <c r="Z5" s="44" t="s">
        <v>20</v>
      </c>
      <c r="AA5" s="44" t="s">
        <v>21</v>
      </c>
      <c r="AB5" s="44" t="s">
        <v>22</v>
      </c>
      <c r="AC5" s="40" t="s">
        <v>16</v>
      </c>
      <c r="AD5" s="41" t="s">
        <v>23</v>
      </c>
      <c r="AE5" s="41" t="s">
        <v>24</v>
      </c>
      <c r="AF5" s="41" t="s">
        <v>25</v>
      </c>
      <c r="AG5" s="42" t="s">
        <v>23</v>
      </c>
      <c r="AH5" s="42" t="s">
        <v>24</v>
      </c>
      <c r="AI5" s="42" t="s">
        <v>25</v>
      </c>
      <c r="AJ5" s="40" t="s">
        <v>26</v>
      </c>
      <c r="AK5" s="41" t="s">
        <v>27</v>
      </c>
      <c r="AL5" s="41" t="s">
        <v>28</v>
      </c>
      <c r="AM5" s="41" t="s">
        <v>29</v>
      </c>
      <c r="AN5" s="42" t="s">
        <v>27</v>
      </c>
      <c r="AO5" s="42" t="s">
        <v>28</v>
      </c>
      <c r="AP5" s="42" t="s">
        <v>29</v>
      </c>
      <c r="AQ5" s="40" t="s">
        <v>11</v>
      </c>
      <c r="AR5" s="40" t="s">
        <v>13</v>
      </c>
    </row>
    <row r="6" spans="1:44" ht="36.75" customHeight="1">
      <c r="A6" s="43">
        <v>1</v>
      </c>
      <c r="B6" s="71" t="s">
        <v>32</v>
      </c>
      <c r="C6" s="72"/>
      <c r="D6" s="54" t="s">
        <v>30</v>
      </c>
      <c r="E6" s="43"/>
      <c r="F6" s="43"/>
      <c r="G6" s="43"/>
      <c r="H6" s="55">
        <v>750</v>
      </c>
      <c r="I6" s="54">
        <v>40</v>
      </c>
      <c r="J6" s="56">
        <f>I6*H6/1000</f>
        <v>30</v>
      </c>
      <c r="K6" s="57"/>
      <c r="L6" s="58">
        <f>I6</f>
        <v>40</v>
      </c>
      <c r="M6" s="57"/>
      <c r="N6" s="59">
        <f>M6*H6/1000</f>
        <v>0</v>
      </c>
      <c r="O6" s="43">
        <f>P6+Q6+R6</f>
        <v>0</v>
      </c>
      <c r="P6" s="43"/>
      <c r="Q6" s="43"/>
      <c r="R6" s="43"/>
      <c r="S6" s="60">
        <f>H6*P6/1000</f>
        <v>0</v>
      </c>
      <c r="T6" s="60">
        <f>H6*Q6/1000</f>
        <v>0</v>
      </c>
      <c r="U6" s="60">
        <f>H6*R6/1000</f>
        <v>0</v>
      </c>
      <c r="V6" s="43">
        <f>W6+X6+Y6</f>
        <v>40</v>
      </c>
      <c r="W6" s="43"/>
      <c r="X6" s="43">
        <v>40</v>
      </c>
      <c r="Y6" s="43"/>
      <c r="Z6" s="44">
        <f>H6*W6/1000</f>
        <v>0</v>
      </c>
      <c r="AA6" s="44">
        <f>H6*X6/1000</f>
        <v>30</v>
      </c>
      <c r="AB6" s="44">
        <f>H6*Y6/1000</f>
        <v>0</v>
      </c>
      <c r="AC6" s="43">
        <f>AD6+AE6+AF6</f>
        <v>0</v>
      </c>
      <c r="AD6" s="43"/>
      <c r="AE6" s="43"/>
      <c r="AF6" s="43"/>
      <c r="AG6" s="60">
        <f>H6*AD6/1000</f>
        <v>0</v>
      </c>
      <c r="AH6" s="60">
        <f>H6*AE6/1000</f>
        <v>0</v>
      </c>
      <c r="AI6" s="60">
        <f>H6*AF6/1000</f>
        <v>0</v>
      </c>
      <c r="AJ6" s="43">
        <f>AK6+AL6+AM6</f>
        <v>0</v>
      </c>
      <c r="AK6" s="43"/>
      <c r="AL6" s="43"/>
      <c r="AM6" s="43"/>
      <c r="AN6" s="60">
        <f>H6*AK6/1000</f>
        <v>0</v>
      </c>
      <c r="AO6" s="60">
        <f>H6*AL6/1000</f>
        <v>0</v>
      </c>
      <c r="AP6" s="60">
        <f>H6*AM6/1000</f>
        <v>0</v>
      </c>
      <c r="AQ6" s="43">
        <f>O6+V6+AC6+AJ6</f>
        <v>40</v>
      </c>
      <c r="AR6" s="61">
        <f>S6+T6+U6+Z6+AA6+AB6+AG6+AH6+AI6+AN6+AO6+AP6</f>
        <v>30</v>
      </c>
    </row>
    <row r="7" spans="1:44" ht="33.75" customHeight="1">
      <c r="A7" s="43">
        <v>2</v>
      </c>
      <c r="B7" s="71" t="s">
        <v>33</v>
      </c>
      <c r="C7" s="72"/>
      <c r="D7" s="54" t="s">
        <v>30</v>
      </c>
      <c r="E7" s="43"/>
      <c r="F7" s="43"/>
      <c r="G7" s="43"/>
      <c r="H7" s="55">
        <v>750</v>
      </c>
      <c r="I7" s="54">
        <v>40</v>
      </c>
      <c r="J7" s="56">
        <f>I7*H7/1000</f>
        <v>30</v>
      </c>
      <c r="K7" s="57"/>
      <c r="L7" s="58">
        <f>I7</f>
        <v>40</v>
      </c>
      <c r="M7" s="57"/>
      <c r="N7" s="59">
        <f>M7*H7/1000</f>
        <v>0</v>
      </c>
      <c r="O7" s="43">
        <f>P7+Q7+R7</f>
        <v>0</v>
      </c>
      <c r="P7" s="43"/>
      <c r="Q7" s="43"/>
      <c r="R7" s="43"/>
      <c r="S7" s="60">
        <f>H7*P7/1000</f>
        <v>0</v>
      </c>
      <c r="T7" s="60">
        <f>H7*Q7/1000</f>
        <v>0</v>
      </c>
      <c r="U7" s="60">
        <f>H7*R7/1000</f>
        <v>0</v>
      </c>
      <c r="V7" s="43">
        <f>W7+X7+Y7</f>
        <v>40</v>
      </c>
      <c r="W7" s="43"/>
      <c r="X7" s="43">
        <v>40</v>
      </c>
      <c r="Y7" s="43"/>
      <c r="Z7" s="44">
        <f>H7*W7/1000</f>
        <v>0</v>
      </c>
      <c r="AA7" s="44">
        <f>H7*X7/1000</f>
        <v>30</v>
      </c>
      <c r="AB7" s="44">
        <f>H7*Y7/1000</f>
        <v>0</v>
      </c>
      <c r="AC7" s="43">
        <f>AD7+AE7+AF7</f>
        <v>0</v>
      </c>
      <c r="AD7" s="43"/>
      <c r="AE7" s="43"/>
      <c r="AF7" s="43"/>
      <c r="AG7" s="60">
        <f>H7*AD7/1000</f>
        <v>0</v>
      </c>
      <c r="AH7" s="60">
        <f>H7*AE7/1000</f>
        <v>0</v>
      </c>
      <c r="AI7" s="60">
        <f>H7*AF7/1000</f>
        <v>0</v>
      </c>
      <c r="AJ7" s="43">
        <f>AK7+AL7+AM7</f>
        <v>0</v>
      </c>
      <c r="AK7" s="43"/>
      <c r="AL7" s="43"/>
      <c r="AM7" s="43"/>
      <c r="AN7" s="60">
        <f>H7*AK7/1000</f>
        <v>0</v>
      </c>
      <c r="AO7" s="60">
        <f>H7*AL7/1000</f>
        <v>0</v>
      </c>
      <c r="AP7" s="60">
        <f>H7*AM7/1000</f>
        <v>0</v>
      </c>
      <c r="AQ7" s="43">
        <f>O7+V7+AC7+AJ7</f>
        <v>40</v>
      </c>
      <c r="AR7" s="61">
        <f>S7+T7+U7+Z7+AA7+AB7+AG7+AH7+AI7+AN7+AO7+AP7</f>
        <v>30</v>
      </c>
    </row>
    <row r="8" spans="1:44" ht="31.5" customHeight="1">
      <c r="A8" s="43">
        <v>3</v>
      </c>
      <c r="B8" s="73" t="s">
        <v>34</v>
      </c>
      <c r="C8" s="74"/>
      <c r="D8" s="62" t="s">
        <v>30</v>
      </c>
      <c r="E8" s="43"/>
      <c r="F8" s="43"/>
      <c r="G8" s="43"/>
      <c r="H8" s="63">
        <v>1200</v>
      </c>
      <c r="I8" s="62">
        <v>1</v>
      </c>
      <c r="J8" s="56">
        <f t="shared" ref="J8:J16" si="0">I8*H8/1000</f>
        <v>1.2</v>
      </c>
      <c r="K8" s="57"/>
      <c r="L8" s="57"/>
      <c r="M8" s="57"/>
      <c r="N8" s="59">
        <f t="shared" ref="N8:N16" si="1">M8*H8/1000</f>
        <v>0</v>
      </c>
      <c r="O8" s="43">
        <f t="shared" ref="O8:O15" si="2">P8+Q8+R8</f>
        <v>0</v>
      </c>
      <c r="P8" s="43"/>
      <c r="Q8" s="62"/>
      <c r="R8" s="43"/>
      <c r="S8" s="60">
        <f t="shared" ref="S8:S16" si="3">H8*P8/1000</f>
        <v>0</v>
      </c>
      <c r="T8" s="60">
        <f t="shared" ref="T8:T16" si="4">H8*Q8/1000</f>
        <v>0</v>
      </c>
      <c r="U8" s="60">
        <f t="shared" ref="U8:U16" si="5">H8*R8/1000</f>
        <v>0</v>
      </c>
      <c r="V8" s="43">
        <f t="shared" ref="V8:V16" si="6">W8+X8+Y8</f>
        <v>1</v>
      </c>
      <c r="W8" s="62"/>
      <c r="X8" s="43">
        <v>1</v>
      </c>
      <c r="Y8" s="43"/>
      <c r="Z8" s="44">
        <f t="shared" ref="Z8:Z15" si="7">H8*W8/1000</f>
        <v>0</v>
      </c>
      <c r="AA8" s="44">
        <f t="shared" ref="AA8:AA16" si="8">H8*X8/1000</f>
        <v>1.2</v>
      </c>
      <c r="AB8" s="44">
        <f t="shared" ref="AB8:AB16" si="9">H8*Y8/1000</f>
        <v>0</v>
      </c>
      <c r="AC8" s="43">
        <f t="shared" ref="AC8:AC15" si="10">AD8+AE8+AF8</f>
        <v>0</v>
      </c>
      <c r="AD8" s="43"/>
      <c r="AE8" s="43"/>
      <c r="AF8" s="43"/>
      <c r="AG8" s="60">
        <f t="shared" ref="AG8:AG16" si="11">H8*AD8/1000</f>
        <v>0</v>
      </c>
      <c r="AH8" s="60">
        <f t="shared" ref="AH8:AH16" si="12">H8*AE8/1000</f>
        <v>0</v>
      </c>
      <c r="AI8" s="60">
        <f t="shared" ref="AI8:AI16" si="13">H8*AF8/1000</f>
        <v>0</v>
      </c>
      <c r="AJ8" s="43">
        <f t="shared" ref="AJ8:AJ15" si="14">AK8+AL8+AM8</f>
        <v>0</v>
      </c>
      <c r="AK8" s="43"/>
      <c r="AL8" s="43"/>
      <c r="AM8" s="43"/>
      <c r="AN8" s="60">
        <f t="shared" ref="AN8:AN16" si="15">H8*AK8/1000</f>
        <v>0</v>
      </c>
      <c r="AO8" s="60">
        <f t="shared" ref="AO8:AO16" si="16">H8*AL8/1000</f>
        <v>0</v>
      </c>
      <c r="AP8" s="60">
        <f t="shared" ref="AP8:AP16" si="17">H8*AM8/1000</f>
        <v>0</v>
      </c>
      <c r="AQ8" s="43">
        <f t="shared" ref="AQ8:AQ15" si="18">O8+V8+AC8+AJ8</f>
        <v>1</v>
      </c>
      <c r="AR8" s="61">
        <f t="shared" ref="AR8:AR15" si="19">S8+T8+U8+Z8+AA8+AB8+AG8+AH8+AI8+AN8+AO8+AP8</f>
        <v>1.2</v>
      </c>
    </row>
    <row r="9" spans="1:44" ht="52.5" customHeight="1">
      <c r="A9" s="43">
        <v>4</v>
      </c>
      <c r="B9" s="73" t="s">
        <v>35</v>
      </c>
      <c r="C9" s="74"/>
      <c r="D9" s="62" t="s">
        <v>30</v>
      </c>
      <c r="E9" s="43"/>
      <c r="F9" s="43"/>
      <c r="G9" s="43"/>
      <c r="H9" s="63">
        <v>900</v>
      </c>
      <c r="I9" s="62">
        <v>1</v>
      </c>
      <c r="J9" s="56">
        <f t="shared" si="0"/>
        <v>0.9</v>
      </c>
      <c r="K9" s="57"/>
      <c r="L9" s="57"/>
      <c r="M9" s="57"/>
      <c r="N9" s="59">
        <f t="shared" si="1"/>
        <v>0</v>
      </c>
      <c r="O9" s="43">
        <f t="shared" si="2"/>
        <v>0</v>
      </c>
      <c r="P9" s="43"/>
      <c r="Q9" s="62"/>
      <c r="R9" s="43"/>
      <c r="S9" s="60">
        <f t="shared" si="3"/>
        <v>0</v>
      </c>
      <c r="T9" s="60">
        <f t="shared" si="4"/>
        <v>0</v>
      </c>
      <c r="U9" s="60">
        <f t="shared" si="5"/>
        <v>0</v>
      </c>
      <c r="V9" s="43">
        <f t="shared" si="6"/>
        <v>1</v>
      </c>
      <c r="W9" s="62"/>
      <c r="X9" s="43">
        <v>1</v>
      </c>
      <c r="Y9" s="43"/>
      <c r="Z9" s="44">
        <f t="shared" si="7"/>
        <v>0</v>
      </c>
      <c r="AA9" s="44">
        <f t="shared" si="8"/>
        <v>0.9</v>
      </c>
      <c r="AB9" s="44">
        <f t="shared" si="9"/>
        <v>0</v>
      </c>
      <c r="AC9" s="43">
        <f t="shared" si="10"/>
        <v>0</v>
      </c>
      <c r="AD9" s="43"/>
      <c r="AE9" s="43"/>
      <c r="AF9" s="43"/>
      <c r="AG9" s="60">
        <f t="shared" si="11"/>
        <v>0</v>
      </c>
      <c r="AH9" s="60">
        <f t="shared" si="12"/>
        <v>0</v>
      </c>
      <c r="AI9" s="60">
        <f t="shared" si="13"/>
        <v>0</v>
      </c>
      <c r="AJ9" s="43">
        <f t="shared" si="14"/>
        <v>0</v>
      </c>
      <c r="AK9" s="43"/>
      <c r="AL9" s="43"/>
      <c r="AM9" s="43"/>
      <c r="AN9" s="60">
        <f t="shared" si="15"/>
        <v>0</v>
      </c>
      <c r="AO9" s="60">
        <f t="shared" si="16"/>
        <v>0</v>
      </c>
      <c r="AP9" s="60">
        <f t="shared" si="17"/>
        <v>0</v>
      </c>
      <c r="AQ9" s="43">
        <f t="shared" si="18"/>
        <v>1</v>
      </c>
      <c r="AR9" s="61">
        <f t="shared" si="19"/>
        <v>0.9</v>
      </c>
    </row>
    <row r="10" spans="1:44" ht="102.75" customHeight="1">
      <c r="A10" s="43">
        <v>5</v>
      </c>
      <c r="B10" s="73" t="s">
        <v>36</v>
      </c>
      <c r="C10" s="74"/>
      <c r="D10" s="62" t="s">
        <v>31</v>
      </c>
      <c r="E10" s="43"/>
      <c r="F10" s="43"/>
      <c r="G10" s="43"/>
      <c r="H10" s="63">
        <v>5200</v>
      </c>
      <c r="I10" s="62">
        <v>1</v>
      </c>
      <c r="J10" s="56">
        <f t="shared" si="0"/>
        <v>5.2</v>
      </c>
      <c r="K10" s="57"/>
      <c r="L10" s="57"/>
      <c r="M10" s="57"/>
      <c r="N10" s="59">
        <f t="shared" si="1"/>
        <v>0</v>
      </c>
      <c r="O10" s="43">
        <f t="shared" si="2"/>
        <v>0</v>
      </c>
      <c r="P10" s="43"/>
      <c r="Q10" s="62"/>
      <c r="R10" s="43"/>
      <c r="S10" s="60">
        <f t="shared" si="3"/>
        <v>0</v>
      </c>
      <c r="T10" s="60">
        <f t="shared" si="4"/>
        <v>0</v>
      </c>
      <c r="U10" s="60">
        <f t="shared" si="5"/>
        <v>0</v>
      </c>
      <c r="V10" s="43">
        <f t="shared" si="6"/>
        <v>1</v>
      </c>
      <c r="W10" s="62"/>
      <c r="X10" s="43">
        <v>1</v>
      </c>
      <c r="Y10" s="43"/>
      <c r="Z10" s="44">
        <f t="shared" si="7"/>
        <v>0</v>
      </c>
      <c r="AA10" s="44">
        <f t="shared" si="8"/>
        <v>5.2</v>
      </c>
      <c r="AB10" s="44">
        <f t="shared" si="9"/>
        <v>0</v>
      </c>
      <c r="AC10" s="43">
        <f t="shared" si="10"/>
        <v>0</v>
      </c>
      <c r="AD10" s="43"/>
      <c r="AE10" s="43"/>
      <c r="AF10" s="43"/>
      <c r="AG10" s="60">
        <f t="shared" si="11"/>
        <v>0</v>
      </c>
      <c r="AH10" s="60">
        <f t="shared" si="12"/>
        <v>0</v>
      </c>
      <c r="AI10" s="60">
        <f t="shared" si="13"/>
        <v>0</v>
      </c>
      <c r="AJ10" s="43">
        <f t="shared" si="14"/>
        <v>0</v>
      </c>
      <c r="AK10" s="43"/>
      <c r="AL10" s="43"/>
      <c r="AM10" s="43"/>
      <c r="AN10" s="60">
        <f t="shared" si="15"/>
        <v>0</v>
      </c>
      <c r="AO10" s="60">
        <f t="shared" si="16"/>
        <v>0</v>
      </c>
      <c r="AP10" s="60">
        <f t="shared" si="17"/>
        <v>0</v>
      </c>
      <c r="AQ10" s="43">
        <f t="shared" si="18"/>
        <v>1</v>
      </c>
      <c r="AR10" s="61">
        <f t="shared" si="19"/>
        <v>5.2</v>
      </c>
    </row>
    <row r="11" spans="1:44" ht="55.5" customHeight="1">
      <c r="A11" s="43">
        <v>6</v>
      </c>
      <c r="B11" s="75" t="s">
        <v>37</v>
      </c>
      <c r="C11" s="76"/>
      <c r="D11" s="64" t="s">
        <v>31</v>
      </c>
      <c r="E11" s="43"/>
      <c r="F11" s="43"/>
      <c r="G11" s="43"/>
      <c r="H11" s="65">
        <v>3600</v>
      </c>
      <c r="I11" s="64">
        <v>2</v>
      </c>
      <c r="J11" s="56">
        <f t="shared" si="0"/>
        <v>7.2</v>
      </c>
      <c r="K11" s="57"/>
      <c r="L11" s="57"/>
      <c r="M11" s="57"/>
      <c r="N11" s="59">
        <f t="shared" si="1"/>
        <v>0</v>
      </c>
      <c r="O11" s="43">
        <f t="shared" si="2"/>
        <v>0</v>
      </c>
      <c r="P11" s="43"/>
      <c r="Q11" s="64"/>
      <c r="R11" s="43"/>
      <c r="S11" s="60">
        <f t="shared" si="3"/>
        <v>0</v>
      </c>
      <c r="T11" s="60">
        <f t="shared" si="4"/>
        <v>0</v>
      </c>
      <c r="U11" s="60">
        <f t="shared" si="5"/>
        <v>0</v>
      </c>
      <c r="V11" s="43">
        <f t="shared" si="6"/>
        <v>2</v>
      </c>
      <c r="W11" s="64"/>
      <c r="X11" s="43">
        <v>2</v>
      </c>
      <c r="Y11" s="43"/>
      <c r="Z11" s="44">
        <f t="shared" si="7"/>
        <v>0</v>
      </c>
      <c r="AA11" s="44">
        <f t="shared" si="8"/>
        <v>7.2</v>
      </c>
      <c r="AB11" s="44">
        <f t="shared" si="9"/>
        <v>0</v>
      </c>
      <c r="AC11" s="43">
        <f t="shared" si="10"/>
        <v>0</v>
      </c>
      <c r="AD11" s="43"/>
      <c r="AE11" s="43"/>
      <c r="AF11" s="43"/>
      <c r="AG11" s="60">
        <f t="shared" si="11"/>
        <v>0</v>
      </c>
      <c r="AH11" s="60">
        <f t="shared" si="12"/>
        <v>0</v>
      </c>
      <c r="AI11" s="60">
        <f t="shared" si="13"/>
        <v>0</v>
      </c>
      <c r="AJ11" s="43">
        <f t="shared" si="14"/>
        <v>0</v>
      </c>
      <c r="AK11" s="43"/>
      <c r="AL11" s="43"/>
      <c r="AM11" s="43"/>
      <c r="AN11" s="60">
        <f t="shared" si="15"/>
        <v>0</v>
      </c>
      <c r="AO11" s="60">
        <f t="shared" si="16"/>
        <v>0</v>
      </c>
      <c r="AP11" s="60">
        <f t="shared" si="17"/>
        <v>0</v>
      </c>
      <c r="AQ11" s="43">
        <f t="shared" si="18"/>
        <v>2</v>
      </c>
      <c r="AR11" s="61">
        <f t="shared" si="19"/>
        <v>7.2</v>
      </c>
    </row>
    <row r="12" spans="1:44" ht="51" customHeight="1">
      <c r="A12" s="43">
        <v>7</v>
      </c>
      <c r="B12" s="75" t="s">
        <v>38</v>
      </c>
      <c r="C12" s="76"/>
      <c r="D12" s="64" t="s">
        <v>31</v>
      </c>
      <c r="E12" s="43"/>
      <c r="F12" s="43"/>
      <c r="G12" s="43"/>
      <c r="H12" s="65">
        <v>4300</v>
      </c>
      <c r="I12" s="64">
        <v>2</v>
      </c>
      <c r="J12" s="56">
        <f t="shared" si="0"/>
        <v>8.6</v>
      </c>
      <c r="K12" s="57"/>
      <c r="L12" s="57"/>
      <c r="M12" s="57"/>
      <c r="N12" s="59">
        <f t="shared" si="1"/>
        <v>0</v>
      </c>
      <c r="O12" s="43">
        <f t="shared" si="2"/>
        <v>0</v>
      </c>
      <c r="P12" s="43"/>
      <c r="Q12" s="64"/>
      <c r="R12" s="43"/>
      <c r="S12" s="60">
        <f t="shared" si="3"/>
        <v>0</v>
      </c>
      <c r="T12" s="60">
        <f t="shared" si="4"/>
        <v>0</v>
      </c>
      <c r="U12" s="60">
        <f t="shared" si="5"/>
        <v>0</v>
      </c>
      <c r="V12" s="43">
        <f t="shared" si="6"/>
        <v>2</v>
      </c>
      <c r="W12" s="64"/>
      <c r="X12" s="43">
        <v>2</v>
      </c>
      <c r="Y12" s="43"/>
      <c r="Z12" s="44">
        <f t="shared" si="7"/>
        <v>0</v>
      </c>
      <c r="AA12" s="44">
        <f t="shared" si="8"/>
        <v>8.6</v>
      </c>
      <c r="AB12" s="44">
        <f t="shared" si="9"/>
        <v>0</v>
      </c>
      <c r="AC12" s="43">
        <f t="shared" si="10"/>
        <v>0</v>
      </c>
      <c r="AD12" s="43"/>
      <c r="AE12" s="43"/>
      <c r="AF12" s="43"/>
      <c r="AG12" s="60">
        <f t="shared" si="11"/>
        <v>0</v>
      </c>
      <c r="AH12" s="60">
        <f t="shared" si="12"/>
        <v>0</v>
      </c>
      <c r="AI12" s="60">
        <f t="shared" si="13"/>
        <v>0</v>
      </c>
      <c r="AJ12" s="43">
        <f t="shared" si="14"/>
        <v>0</v>
      </c>
      <c r="AK12" s="43"/>
      <c r="AL12" s="43"/>
      <c r="AM12" s="43"/>
      <c r="AN12" s="60">
        <f t="shared" si="15"/>
        <v>0</v>
      </c>
      <c r="AO12" s="60">
        <f t="shared" si="16"/>
        <v>0</v>
      </c>
      <c r="AP12" s="60">
        <f t="shared" si="17"/>
        <v>0</v>
      </c>
      <c r="AQ12" s="43">
        <f t="shared" si="18"/>
        <v>2</v>
      </c>
      <c r="AR12" s="61">
        <f t="shared" si="19"/>
        <v>8.6</v>
      </c>
    </row>
    <row r="13" spans="1:44" ht="30.75" customHeight="1">
      <c r="A13" s="43">
        <v>8</v>
      </c>
      <c r="B13" s="75" t="s">
        <v>39</v>
      </c>
      <c r="C13" s="76"/>
      <c r="D13" s="64" t="s">
        <v>40</v>
      </c>
      <c r="E13" s="43"/>
      <c r="F13" s="43"/>
      <c r="G13" s="43"/>
      <c r="H13" s="65">
        <v>11500</v>
      </c>
      <c r="I13" s="64">
        <v>2</v>
      </c>
      <c r="J13" s="56">
        <f t="shared" si="0"/>
        <v>23</v>
      </c>
      <c r="K13" s="57"/>
      <c r="L13" s="57"/>
      <c r="M13" s="57"/>
      <c r="N13" s="59">
        <f t="shared" si="1"/>
        <v>0</v>
      </c>
      <c r="O13" s="43">
        <f t="shared" si="2"/>
        <v>0</v>
      </c>
      <c r="P13" s="43"/>
      <c r="Q13" s="64"/>
      <c r="R13" s="43"/>
      <c r="S13" s="60">
        <f t="shared" si="3"/>
        <v>0</v>
      </c>
      <c r="T13" s="60">
        <f t="shared" si="4"/>
        <v>0</v>
      </c>
      <c r="U13" s="60">
        <f t="shared" si="5"/>
        <v>0</v>
      </c>
      <c r="V13" s="43">
        <f t="shared" si="6"/>
        <v>2</v>
      </c>
      <c r="W13" s="64"/>
      <c r="X13" s="43">
        <v>2</v>
      </c>
      <c r="Y13" s="43"/>
      <c r="Z13" s="44">
        <f t="shared" si="7"/>
        <v>0</v>
      </c>
      <c r="AA13" s="44">
        <f t="shared" si="8"/>
        <v>23</v>
      </c>
      <c r="AB13" s="44">
        <f t="shared" si="9"/>
        <v>0</v>
      </c>
      <c r="AC13" s="43">
        <f t="shared" si="10"/>
        <v>0</v>
      </c>
      <c r="AD13" s="43"/>
      <c r="AE13" s="43"/>
      <c r="AF13" s="43"/>
      <c r="AG13" s="60">
        <f t="shared" si="11"/>
        <v>0</v>
      </c>
      <c r="AH13" s="60">
        <f t="shared" si="12"/>
        <v>0</v>
      </c>
      <c r="AI13" s="60">
        <f t="shared" si="13"/>
        <v>0</v>
      </c>
      <c r="AJ13" s="43">
        <f t="shared" si="14"/>
        <v>0</v>
      </c>
      <c r="AK13" s="43"/>
      <c r="AL13" s="43"/>
      <c r="AM13" s="43"/>
      <c r="AN13" s="60">
        <f t="shared" si="15"/>
        <v>0</v>
      </c>
      <c r="AO13" s="60">
        <f t="shared" si="16"/>
        <v>0</v>
      </c>
      <c r="AP13" s="60">
        <f t="shared" si="17"/>
        <v>0</v>
      </c>
      <c r="AQ13" s="43">
        <f t="shared" si="18"/>
        <v>2</v>
      </c>
      <c r="AR13" s="61">
        <f t="shared" si="19"/>
        <v>23</v>
      </c>
    </row>
    <row r="14" spans="1:44" ht="47.25" customHeight="1">
      <c r="A14" s="43">
        <v>9</v>
      </c>
      <c r="B14" s="75" t="s">
        <v>41</v>
      </c>
      <c r="C14" s="76"/>
      <c r="D14" s="64" t="s">
        <v>30</v>
      </c>
      <c r="E14" s="43"/>
      <c r="F14" s="43"/>
      <c r="G14" s="43"/>
      <c r="H14" s="65">
        <v>700</v>
      </c>
      <c r="I14" s="64">
        <v>1</v>
      </c>
      <c r="J14" s="56">
        <f t="shared" si="0"/>
        <v>0.7</v>
      </c>
      <c r="K14" s="57"/>
      <c r="L14" s="57"/>
      <c r="M14" s="57"/>
      <c r="N14" s="59">
        <f t="shared" si="1"/>
        <v>0</v>
      </c>
      <c r="O14" s="43">
        <f t="shared" si="2"/>
        <v>0</v>
      </c>
      <c r="P14" s="43"/>
      <c r="Q14" s="64"/>
      <c r="R14" s="43"/>
      <c r="S14" s="60">
        <f t="shared" si="3"/>
        <v>0</v>
      </c>
      <c r="T14" s="60">
        <f t="shared" si="4"/>
        <v>0</v>
      </c>
      <c r="U14" s="60">
        <f t="shared" si="5"/>
        <v>0</v>
      </c>
      <c r="V14" s="43">
        <f t="shared" si="6"/>
        <v>1</v>
      </c>
      <c r="W14" s="64"/>
      <c r="X14" s="43">
        <v>1</v>
      </c>
      <c r="Y14" s="43"/>
      <c r="Z14" s="44">
        <f t="shared" si="7"/>
        <v>0</v>
      </c>
      <c r="AA14" s="44">
        <f t="shared" si="8"/>
        <v>0.7</v>
      </c>
      <c r="AB14" s="44">
        <f t="shared" si="9"/>
        <v>0</v>
      </c>
      <c r="AC14" s="43">
        <f t="shared" si="10"/>
        <v>0</v>
      </c>
      <c r="AD14" s="43"/>
      <c r="AE14" s="43"/>
      <c r="AF14" s="43"/>
      <c r="AG14" s="60">
        <f t="shared" si="11"/>
        <v>0</v>
      </c>
      <c r="AH14" s="60">
        <f t="shared" si="12"/>
        <v>0</v>
      </c>
      <c r="AI14" s="60">
        <f t="shared" si="13"/>
        <v>0</v>
      </c>
      <c r="AJ14" s="43">
        <f t="shared" si="14"/>
        <v>0</v>
      </c>
      <c r="AK14" s="43"/>
      <c r="AL14" s="43"/>
      <c r="AM14" s="43"/>
      <c r="AN14" s="60">
        <f t="shared" si="15"/>
        <v>0</v>
      </c>
      <c r="AO14" s="60">
        <f t="shared" si="16"/>
        <v>0</v>
      </c>
      <c r="AP14" s="60">
        <f t="shared" si="17"/>
        <v>0</v>
      </c>
      <c r="AQ14" s="43">
        <f t="shared" si="18"/>
        <v>1</v>
      </c>
      <c r="AR14" s="61">
        <f t="shared" si="19"/>
        <v>0.7</v>
      </c>
    </row>
    <row r="15" spans="1:44">
      <c r="A15" s="43">
        <v>10</v>
      </c>
      <c r="B15" s="75" t="s">
        <v>42</v>
      </c>
      <c r="C15" s="76"/>
      <c r="D15" s="64" t="s">
        <v>30</v>
      </c>
      <c r="E15" s="43"/>
      <c r="F15" s="43"/>
      <c r="G15" s="43"/>
      <c r="H15" s="65">
        <v>10000</v>
      </c>
      <c r="I15" s="64">
        <v>1</v>
      </c>
      <c r="J15" s="56">
        <f t="shared" si="0"/>
        <v>10</v>
      </c>
      <c r="K15" s="57"/>
      <c r="L15" s="57"/>
      <c r="M15" s="57"/>
      <c r="N15" s="59">
        <f t="shared" si="1"/>
        <v>0</v>
      </c>
      <c r="O15" s="43">
        <f t="shared" si="2"/>
        <v>0</v>
      </c>
      <c r="P15" s="43"/>
      <c r="Q15" s="64"/>
      <c r="R15" s="43"/>
      <c r="S15" s="60">
        <f t="shared" si="3"/>
        <v>0</v>
      </c>
      <c r="T15" s="60">
        <f t="shared" si="4"/>
        <v>0</v>
      </c>
      <c r="U15" s="60">
        <f t="shared" si="5"/>
        <v>0</v>
      </c>
      <c r="V15" s="43">
        <f t="shared" si="6"/>
        <v>1</v>
      </c>
      <c r="W15" s="64"/>
      <c r="X15" s="43">
        <v>1</v>
      </c>
      <c r="Y15" s="43"/>
      <c r="Z15" s="44">
        <f t="shared" si="7"/>
        <v>0</v>
      </c>
      <c r="AA15" s="44">
        <f t="shared" si="8"/>
        <v>10</v>
      </c>
      <c r="AB15" s="44">
        <f t="shared" si="9"/>
        <v>0</v>
      </c>
      <c r="AC15" s="43">
        <f t="shared" si="10"/>
        <v>0</v>
      </c>
      <c r="AD15" s="43"/>
      <c r="AE15" s="43"/>
      <c r="AF15" s="43"/>
      <c r="AG15" s="60">
        <f t="shared" si="11"/>
        <v>0</v>
      </c>
      <c r="AH15" s="60">
        <f t="shared" si="12"/>
        <v>0</v>
      </c>
      <c r="AI15" s="60">
        <f t="shared" si="13"/>
        <v>0</v>
      </c>
      <c r="AJ15" s="43">
        <f t="shared" si="14"/>
        <v>0</v>
      </c>
      <c r="AK15" s="43"/>
      <c r="AL15" s="43"/>
      <c r="AM15" s="43"/>
      <c r="AN15" s="60">
        <f t="shared" si="15"/>
        <v>0</v>
      </c>
      <c r="AO15" s="60">
        <f t="shared" si="16"/>
        <v>0</v>
      </c>
      <c r="AP15" s="60">
        <f t="shared" si="17"/>
        <v>0</v>
      </c>
      <c r="AQ15" s="43">
        <f t="shared" si="18"/>
        <v>1</v>
      </c>
      <c r="AR15" s="61">
        <f t="shared" si="19"/>
        <v>10</v>
      </c>
    </row>
    <row r="16" spans="1:44" ht="34.9" customHeight="1">
      <c r="A16" s="43">
        <v>11</v>
      </c>
      <c r="B16" s="75" t="s">
        <v>51</v>
      </c>
      <c r="C16" s="76"/>
      <c r="D16" s="64" t="s">
        <v>30</v>
      </c>
      <c r="E16" s="43"/>
      <c r="F16" s="43"/>
      <c r="G16" s="43"/>
      <c r="H16" s="65">
        <v>860</v>
      </c>
      <c r="I16" s="64">
        <v>5</v>
      </c>
      <c r="J16" s="56">
        <f t="shared" si="0"/>
        <v>4.3</v>
      </c>
      <c r="K16" s="57"/>
      <c r="L16" s="57"/>
      <c r="M16" s="57"/>
      <c r="N16" s="59">
        <f t="shared" si="1"/>
        <v>0</v>
      </c>
      <c r="O16" s="43"/>
      <c r="P16" s="43"/>
      <c r="Q16" s="64"/>
      <c r="R16" s="43"/>
      <c r="S16" s="60">
        <f t="shared" si="3"/>
        <v>0</v>
      </c>
      <c r="T16" s="60">
        <f t="shared" si="4"/>
        <v>0</v>
      </c>
      <c r="U16" s="60">
        <f t="shared" si="5"/>
        <v>0</v>
      </c>
      <c r="V16" s="43">
        <f t="shared" si="6"/>
        <v>5</v>
      </c>
      <c r="W16" s="64"/>
      <c r="X16" s="43">
        <v>5</v>
      </c>
      <c r="Y16" s="43"/>
      <c r="Z16" s="44"/>
      <c r="AA16" s="44">
        <f t="shared" si="8"/>
        <v>4.3</v>
      </c>
      <c r="AB16" s="44">
        <f t="shared" si="9"/>
        <v>0</v>
      </c>
      <c r="AC16" s="43"/>
      <c r="AD16" s="43"/>
      <c r="AE16" s="43"/>
      <c r="AF16" s="43"/>
      <c r="AG16" s="60">
        <f t="shared" si="11"/>
        <v>0</v>
      </c>
      <c r="AH16" s="60">
        <f t="shared" si="12"/>
        <v>0</v>
      </c>
      <c r="AI16" s="60">
        <f t="shared" si="13"/>
        <v>0</v>
      </c>
      <c r="AJ16" s="43"/>
      <c r="AK16" s="43"/>
      <c r="AL16" s="43"/>
      <c r="AM16" s="43"/>
      <c r="AN16" s="60">
        <f t="shared" si="15"/>
        <v>0</v>
      </c>
      <c r="AO16" s="60">
        <f t="shared" si="16"/>
        <v>0</v>
      </c>
      <c r="AP16" s="60">
        <f t="shared" si="17"/>
        <v>0</v>
      </c>
      <c r="AQ16" s="43">
        <f>O16+V16+AC16+AJ16</f>
        <v>5</v>
      </c>
      <c r="AR16" s="61">
        <f>S16+T16+U16+Z16+AA16+AB16+AG16+AH16+AI16+AN16+AO16+AP16</f>
        <v>4.3</v>
      </c>
    </row>
    <row r="17" spans="1:44" ht="63.75" customHeight="1">
      <c r="A17" s="43">
        <v>12</v>
      </c>
      <c r="B17" s="52" t="s">
        <v>43</v>
      </c>
      <c r="C17" s="53"/>
      <c r="D17" s="49" t="s">
        <v>50</v>
      </c>
      <c r="E17" s="57"/>
      <c r="F17" s="57"/>
      <c r="G17" s="57"/>
      <c r="H17" s="66">
        <v>8000</v>
      </c>
      <c r="I17" s="67">
        <v>3</v>
      </c>
      <c r="J17" s="56">
        <f t="shared" ref="J17:J20" si="20">I17*H17/1000</f>
        <v>24</v>
      </c>
      <c r="K17" s="57"/>
      <c r="L17" s="68">
        <v>10</v>
      </c>
      <c r="M17" s="57"/>
      <c r="N17" s="59">
        <f t="shared" ref="N17:N21" si="21">M17*H17/1000</f>
        <v>0</v>
      </c>
      <c r="O17" s="43">
        <f t="shared" ref="O17:O20" si="22">P17+Q17+R17</f>
        <v>0</v>
      </c>
      <c r="P17" s="43"/>
      <c r="Q17" s="43"/>
      <c r="R17" s="43"/>
      <c r="S17" s="60">
        <f t="shared" ref="S17:S20" si="23">H17*P17/1000</f>
        <v>0</v>
      </c>
      <c r="T17" s="60">
        <f t="shared" ref="T17:T20" si="24">H17*Q17/1000</f>
        <v>0</v>
      </c>
      <c r="U17" s="60">
        <f t="shared" ref="U17:U20" si="25">H17*R17/1000</f>
        <v>0</v>
      </c>
      <c r="V17" s="43">
        <f t="shared" ref="V17:V20" si="26">W17+X17+Y17</f>
        <v>3</v>
      </c>
      <c r="W17" s="43"/>
      <c r="X17" s="43">
        <v>3</v>
      </c>
      <c r="Y17" s="43"/>
      <c r="Z17" s="44">
        <f t="shared" ref="Z17:Z20" si="27">H17*W17/1000</f>
        <v>0</v>
      </c>
      <c r="AA17" s="44">
        <f t="shared" ref="AA17:AA20" si="28">H17*X17/1000</f>
        <v>24</v>
      </c>
      <c r="AB17" s="44">
        <f t="shared" ref="AB17:AB20" si="29">H17*Y17/1000</f>
        <v>0</v>
      </c>
      <c r="AC17" s="43">
        <f t="shared" ref="AC17:AC20" si="30">AD17+AE17+AF17</f>
        <v>0</v>
      </c>
      <c r="AD17" s="43"/>
      <c r="AE17" s="43"/>
      <c r="AF17" s="43"/>
      <c r="AG17" s="60">
        <f t="shared" ref="AG17:AG20" si="31">H17*AD17/1000</f>
        <v>0</v>
      </c>
      <c r="AH17" s="60">
        <f t="shared" ref="AH17:AH20" si="32">H17*AE17/1000</f>
        <v>0</v>
      </c>
      <c r="AI17" s="60">
        <f t="shared" ref="AI17:AI20" si="33">H17*AF17/1000</f>
        <v>0</v>
      </c>
      <c r="AJ17" s="43">
        <f t="shared" ref="AJ17:AJ20" si="34">AK17+AL17+AM17</f>
        <v>0</v>
      </c>
      <c r="AK17" s="43"/>
      <c r="AL17" s="43"/>
      <c r="AM17" s="43"/>
      <c r="AN17" s="60">
        <f t="shared" ref="AN17:AN20" si="35">H17*AK17/1000</f>
        <v>0</v>
      </c>
      <c r="AO17" s="60">
        <f t="shared" ref="AO17:AO20" si="36">H17*AL17/1000</f>
        <v>0</v>
      </c>
      <c r="AP17" s="60">
        <f t="shared" ref="AP17:AP20" si="37">H17*AM17/1000</f>
        <v>0</v>
      </c>
      <c r="AQ17" s="43">
        <f t="shared" ref="AQ17:AQ20" si="38">O17+V17+AC17+AJ17</f>
        <v>3</v>
      </c>
      <c r="AR17" s="61">
        <f t="shared" ref="AR17:AR20" si="39">S17+T17+U17+Z17+AA17+AB17+AG17+AH17+AI17+AN17+AO17+AP17</f>
        <v>24</v>
      </c>
    </row>
    <row r="18" spans="1:44" ht="68.25" customHeight="1">
      <c r="A18" s="43">
        <v>13</v>
      </c>
      <c r="B18" s="52" t="s">
        <v>44</v>
      </c>
      <c r="C18" s="53"/>
      <c r="D18" s="49" t="s">
        <v>50</v>
      </c>
      <c r="E18" s="57"/>
      <c r="F18" s="57"/>
      <c r="G18" s="57"/>
      <c r="H18" s="69">
        <v>8000</v>
      </c>
      <c r="I18" s="67">
        <v>3</v>
      </c>
      <c r="J18" s="56">
        <f t="shared" si="20"/>
        <v>24</v>
      </c>
      <c r="K18" s="57"/>
      <c r="L18" s="68">
        <v>10</v>
      </c>
      <c r="M18" s="57"/>
      <c r="N18" s="59">
        <f t="shared" si="21"/>
        <v>0</v>
      </c>
      <c r="O18" s="43">
        <f t="shared" si="22"/>
        <v>0</v>
      </c>
      <c r="P18" s="43"/>
      <c r="Q18" s="43"/>
      <c r="R18" s="43"/>
      <c r="S18" s="60">
        <f t="shared" si="23"/>
        <v>0</v>
      </c>
      <c r="T18" s="60">
        <f t="shared" si="24"/>
        <v>0</v>
      </c>
      <c r="U18" s="60">
        <f t="shared" si="25"/>
        <v>0</v>
      </c>
      <c r="V18" s="43">
        <f t="shared" si="26"/>
        <v>3</v>
      </c>
      <c r="W18" s="43"/>
      <c r="X18" s="43">
        <v>3</v>
      </c>
      <c r="Y18" s="43"/>
      <c r="Z18" s="44">
        <f t="shared" si="27"/>
        <v>0</v>
      </c>
      <c r="AA18" s="44">
        <f t="shared" si="28"/>
        <v>24</v>
      </c>
      <c r="AB18" s="44">
        <f t="shared" si="29"/>
        <v>0</v>
      </c>
      <c r="AC18" s="43">
        <f t="shared" si="30"/>
        <v>0</v>
      </c>
      <c r="AD18" s="43"/>
      <c r="AE18" s="43"/>
      <c r="AF18" s="43"/>
      <c r="AG18" s="60">
        <f t="shared" si="31"/>
        <v>0</v>
      </c>
      <c r="AH18" s="60">
        <f t="shared" si="32"/>
        <v>0</v>
      </c>
      <c r="AI18" s="60">
        <f t="shared" si="33"/>
        <v>0</v>
      </c>
      <c r="AJ18" s="43">
        <f t="shared" si="34"/>
        <v>0</v>
      </c>
      <c r="AK18" s="43"/>
      <c r="AL18" s="43"/>
      <c r="AM18" s="43"/>
      <c r="AN18" s="60">
        <f t="shared" si="35"/>
        <v>0</v>
      </c>
      <c r="AO18" s="60">
        <f t="shared" si="36"/>
        <v>0</v>
      </c>
      <c r="AP18" s="60">
        <f t="shared" si="37"/>
        <v>0</v>
      </c>
      <c r="AQ18" s="43">
        <f t="shared" si="38"/>
        <v>3</v>
      </c>
      <c r="AR18" s="61">
        <f t="shared" si="39"/>
        <v>24</v>
      </c>
    </row>
    <row r="19" spans="1:44" ht="67.5" customHeight="1">
      <c r="A19" s="43">
        <v>14</v>
      </c>
      <c r="B19" s="52" t="s">
        <v>45</v>
      </c>
      <c r="C19" s="53"/>
      <c r="D19" s="49" t="s">
        <v>50</v>
      </c>
      <c r="E19" s="43"/>
      <c r="F19" s="43"/>
      <c r="G19" s="43"/>
      <c r="H19" s="66">
        <v>7000</v>
      </c>
      <c r="I19" s="70">
        <v>6</v>
      </c>
      <c r="J19" s="56">
        <f t="shared" si="20"/>
        <v>42</v>
      </c>
      <c r="K19" s="57"/>
      <c r="L19" s="68">
        <v>10</v>
      </c>
      <c r="M19" s="57"/>
      <c r="N19" s="59">
        <f t="shared" si="21"/>
        <v>0</v>
      </c>
      <c r="O19" s="43">
        <f t="shared" si="22"/>
        <v>0</v>
      </c>
      <c r="P19" s="43"/>
      <c r="Q19" s="43"/>
      <c r="R19" s="43"/>
      <c r="S19" s="60">
        <f t="shared" si="23"/>
        <v>0</v>
      </c>
      <c r="T19" s="60">
        <f t="shared" si="24"/>
        <v>0</v>
      </c>
      <c r="U19" s="60">
        <f t="shared" si="25"/>
        <v>0</v>
      </c>
      <c r="V19" s="43">
        <f t="shared" si="26"/>
        <v>6</v>
      </c>
      <c r="W19" s="43"/>
      <c r="X19" s="43">
        <v>6</v>
      </c>
      <c r="Y19" s="43"/>
      <c r="Z19" s="44">
        <f t="shared" si="27"/>
        <v>0</v>
      </c>
      <c r="AA19" s="44">
        <f t="shared" si="28"/>
        <v>42</v>
      </c>
      <c r="AB19" s="44">
        <f t="shared" si="29"/>
        <v>0</v>
      </c>
      <c r="AC19" s="43">
        <f t="shared" si="30"/>
        <v>0</v>
      </c>
      <c r="AD19" s="43"/>
      <c r="AE19" s="43"/>
      <c r="AF19" s="43"/>
      <c r="AG19" s="60">
        <f t="shared" si="31"/>
        <v>0</v>
      </c>
      <c r="AH19" s="60">
        <f t="shared" si="32"/>
        <v>0</v>
      </c>
      <c r="AI19" s="60">
        <f t="shared" si="33"/>
        <v>0</v>
      </c>
      <c r="AJ19" s="43">
        <f t="shared" si="34"/>
        <v>0</v>
      </c>
      <c r="AK19" s="43"/>
      <c r="AL19" s="43"/>
      <c r="AM19" s="43"/>
      <c r="AN19" s="60">
        <f t="shared" si="35"/>
        <v>0</v>
      </c>
      <c r="AO19" s="60">
        <f t="shared" si="36"/>
        <v>0</v>
      </c>
      <c r="AP19" s="60">
        <f t="shared" si="37"/>
        <v>0</v>
      </c>
      <c r="AQ19" s="43">
        <f t="shared" si="38"/>
        <v>6</v>
      </c>
      <c r="AR19" s="61">
        <f t="shared" si="39"/>
        <v>42</v>
      </c>
    </row>
    <row r="20" spans="1:44">
      <c r="A20" s="43">
        <v>15</v>
      </c>
      <c r="B20" s="52" t="s">
        <v>46</v>
      </c>
      <c r="C20" s="53"/>
      <c r="D20" s="49" t="s">
        <v>50</v>
      </c>
      <c r="E20" s="43"/>
      <c r="F20" s="43"/>
      <c r="G20" s="43"/>
      <c r="H20" s="66">
        <v>15000</v>
      </c>
      <c r="I20" s="70">
        <v>3</v>
      </c>
      <c r="J20" s="56">
        <f t="shared" si="20"/>
        <v>45</v>
      </c>
      <c r="K20" s="57"/>
      <c r="L20" s="68">
        <v>10</v>
      </c>
      <c r="M20" s="57"/>
      <c r="N20" s="59">
        <f t="shared" si="21"/>
        <v>0</v>
      </c>
      <c r="O20" s="43">
        <f t="shared" si="22"/>
        <v>0</v>
      </c>
      <c r="P20" s="43"/>
      <c r="Q20" s="43"/>
      <c r="R20" s="43"/>
      <c r="S20" s="60">
        <f t="shared" si="23"/>
        <v>0</v>
      </c>
      <c r="T20" s="60">
        <f t="shared" si="24"/>
        <v>0</v>
      </c>
      <c r="U20" s="60">
        <f t="shared" si="25"/>
        <v>0</v>
      </c>
      <c r="V20" s="43">
        <f t="shared" si="26"/>
        <v>4</v>
      </c>
      <c r="W20" s="43"/>
      <c r="X20" s="43">
        <v>4</v>
      </c>
      <c r="Y20" s="43"/>
      <c r="Z20" s="44">
        <f t="shared" si="27"/>
        <v>0</v>
      </c>
      <c r="AA20" s="44">
        <f t="shared" si="28"/>
        <v>60</v>
      </c>
      <c r="AB20" s="44">
        <f t="shared" si="29"/>
        <v>0</v>
      </c>
      <c r="AC20" s="43">
        <f t="shared" si="30"/>
        <v>0</v>
      </c>
      <c r="AD20" s="43"/>
      <c r="AE20" s="43"/>
      <c r="AF20" s="43"/>
      <c r="AG20" s="60">
        <f t="shared" si="31"/>
        <v>0</v>
      </c>
      <c r="AH20" s="60">
        <f t="shared" si="32"/>
        <v>0</v>
      </c>
      <c r="AI20" s="60">
        <f t="shared" si="33"/>
        <v>0</v>
      </c>
      <c r="AJ20" s="43">
        <f t="shared" si="34"/>
        <v>0</v>
      </c>
      <c r="AK20" s="43"/>
      <c r="AL20" s="43"/>
      <c r="AM20" s="43"/>
      <c r="AN20" s="60">
        <f t="shared" si="35"/>
        <v>0</v>
      </c>
      <c r="AO20" s="60">
        <f t="shared" si="36"/>
        <v>0</v>
      </c>
      <c r="AP20" s="60">
        <f t="shared" si="37"/>
        <v>0</v>
      </c>
      <c r="AQ20" s="43">
        <f t="shared" si="38"/>
        <v>4</v>
      </c>
      <c r="AR20" s="61">
        <f t="shared" si="39"/>
        <v>60</v>
      </c>
    </row>
    <row r="21" spans="1:44">
      <c r="A21" s="1" t="s">
        <v>47</v>
      </c>
      <c r="B21" s="2"/>
      <c r="C21" s="3"/>
      <c r="D21" s="50"/>
      <c r="E21" s="45"/>
      <c r="F21" s="45"/>
      <c r="G21" s="45"/>
      <c r="H21" s="45"/>
      <c r="N21" s="46">
        <f t="shared" si="21"/>
        <v>0</v>
      </c>
      <c r="O21" s="47">
        <f>SUM(O17:O20)</f>
        <v>0</v>
      </c>
      <c r="P21" s="47">
        <f>SUM(P17:P20)</f>
        <v>0</v>
      </c>
      <c r="Q21" s="47">
        <f>SUM(Q17:Q20)</f>
        <v>0</v>
      </c>
      <c r="R21" s="47">
        <f>SUM(R17:R20)</f>
        <v>0</v>
      </c>
      <c r="S21" s="47">
        <f>SUM(S17:S20)</f>
        <v>0</v>
      </c>
      <c r="T21" s="47">
        <f>SUM(T17:T20)</f>
        <v>0</v>
      </c>
      <c r="U21" s="47">
        <f>SUM(U17:U20)</f>
        <v>0</v>
      </c>
      <c r="V21" s="47"/>
      <c r="W21" s="47"/>
      <c r="X21" s="47"/>
      <c r="Y21" s="47"/>
      <c r="Z21" s="48"/>
      <c r="AA21" s="48"/>
      <c r="AB21" s="48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51">
        <f>SUM(AR6:AR20)</f>
        <v>271.10000000000002</v>
      </c>
    </row>
    <row r="24" spans="1:44">
      <c r="B24" s="77" t="s">
        <v>54</v>
      </c>
      <c r="C24" s="79" t="s">
        <v>55</v>
      </c>
    </row>
  </sheetData>
  <mergeCells count="37">
    <mergeCell ref="A21:C21"/>
    <mergeCell ref="B17:C17"/>
    <mergeCell ref="B18:C18"/>
    <mergeCell ref="B19:C19"/>
    <mergeCell ref="B14:C14"/>
    <mergeCell ref="B15:C15"/>
    <mergeCell ref="B16:C16"/>
    <mergeCell ref="B20:C20"/>
    <mergeCell ref="B13:C13"/>
    <mergeCell ref="B6:C6"/>
    <mergeCell ref="B7:C7"/>
    <mergeCell ref="AJ3:AP3"/>
    <mergeCell ref="H3:H5"/>
    <mergeCell ref="I3:J4"/>
    <mergeCell ref="K3:N4"/>
    <mergeCell ref="G3:G5"/>
    <mergeCell ref="B8:C8"/>
    <mergeCell ref="B9:C9"/>
    <mergeCell ref="B10:C10"/>
    <mergeCell ref="B11:C11"/>
    <mergeCell ref="B12:C12"/>
    <mergeCell ref="B3:C5"/>
    <mergeCell ref="AQ3:AR4"/>
    <mergeCell ref="O4:R4"/>
    <mergeCell ref="S4:U4"/>
    <mergeCell ref="V4:Y4"/>
    <mergeCell ref="Z4:AB4"/>
    <mergeCell ref="AC4:AF4"/>
    <mergeCell ref="AG4:AI4"/>
    <mergeCell ref="AJ4:AM4"/>
    <mergeCell ref="AN4:AP4"/>
    <mergeCell ref="O3:U3"/>
    <mergeCell ref="V3:AB3"/>
    <mergeCell ref="AC3:AI3"/>
    <mergeCell ref="A3:A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нераз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2018-04-23T04:51:11Z</cp:lastPrinted>
  <dcterms:created xsi:type="dcterms:W3CDTF">2018-04-20T04:42:18Z</dcterms:created>
  <dcterms:modified xsi:type="dcterms:W3CDTF">2018-04-23T04:51:14Z</dcterms:modified>
</cp:coreProperties>
</file>