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22980" windowHeight="9270"/>
  </bookViews>
  <sheets>
    <sheet name="имн" sheetId="1" r:id="rId1"/>
    <sheet name="Лист1" sheetId="2" r:id="rId2"/>
  </sheets>
  <calcPr calcId="124519"/>
</workbook>
</file>

<file path=xl/calcChain.xml><?xml version="1.0" encoding="utf-8"?>
<calcChain xmlns="http://schemas.openxmlformats.org/spreadsheetml/2006/main">
  <c r="T62" i="1"/>
  <c r="S62"/>
  <c r="T61"/>
  <c r="S61"/>
  <c r="AF58"/>
  <c r="AF59"/>
  <c r="AF60"/>
  <c r="AF61"/>
  <c r="AF62"/>
  <c r="Y58"/>
  <c r="Y59"/>
  <c r="Y60"/>
  <c r="Y61"/>
  <c r="Y62"/>
  <c r="Y63"/>
  <c r="T60"/>
  <c r="S60"/>
  <c r="T71"/>
  <c r="T72"/>
  <c r="T73"/>
  <c r="T74"/>
  <c r="T75"/>
  <c r="T76"/>
  <c r="T77"/>
  <c r="T78"/>
  <c r="T79"/>
  <c r="S72"/>
  <c r="S73"/>
  <c r="S74"/>
  <c r="S75"/>
  <c r="AJ75" s="1"/>
  <c r="S76"/>
  <c r="AJ76" s="1"/>
  <c r="S77"/>
  <c r="S78"/>
  <c r="AJ78" s="1"/>
  <c r="S79"/>
  <c r="AJ79" s="1"/>
  <c r="AG73"/>
  <c r="AJ73" s="1"/>
  <c r="AH73"/>
  <c r="AG72"/>
  <c r="AH72"/>
  <c r="S71"/>
  <c r="AJ71" s="1"/>
  <c r="T70"/>
  <c r="S70"/>
  <c r="AJ70" s="1"/>
  <c r="AG71"/>
  <c r="AH71"/>
  <c r="AG70"/>
  <c r="AH70"/>
  <c r="S68"/>
  <c r="AG68"/>
  <c r="AH68"/>
  <c r="AJ72" l="1"/>
  <c r="AJ68"/>
  <c r="AJ74"/>
  <c r="AJ77"/>
  <c r="T57" l="1"/>
  <c r="Y57"/>
  <c r="Z57"/>
  <c r="AF57"/>
  <c r="S56"/>
  <c r="T56"/>
  <c r="Y56"/>
  <c r="Z56"/>
  <c r="AF56"/>
  <c r="S55"/>
  <c r="T55"/>
  <c r="Y55"/>
  <c r="Z55"/>
  <c r="AF55"/>
  <c r="AI54"/>
  <c r="AI55"/>
  <c r="AI56"/>
  <c r="AI57"/>
  <c r="AI58"/>
  <c r="AI59"/>
  <c r="AI60"/>
  <c r="AI61"/>
  <c r="S54"/>
  <c r="T54"/>
  <c r="Y54"/>
  <c r="Z54"/>
  <c r="AF54"/>
  <c r="AI43"/>
  <c r="AI44"/>
  <c r="AI45"/>
  <c r="AI46"/>
  <c r="AI47"/>
  <c r="AI48"/>
  <c r="AI49"/>
  <c r="AI50"/>
  <c r="AI51"/>
  <c r="AI52"/>
  <c r="AI53"/>
  <c r="AI42"/>
  <c r="AI41"/>
  <c r="AI40"/>
  <c r="AI39"/>
  <c r="AI38"/>
  <c r="AI37"/>
  <c r="AI36"/>
  <c r="AI35"/>
  <c r="AI34"/>
  <c r="AI24" l="1"/>
  <c r="AI22"/>
  <c r="AI23"/>
  <c r="AI25"/>
  <c r="AI26"/>
  <c r="AI27"/>
  <c r="AI28"/>
  <c r="AI29"/>
  <c r="AI30"/>
  <c r="AI31"/>
  <c r="AI32"/>
  <c r="AI33"/>
  <c r="AI21"/>
  <c r="AI20"/>
  <c r="AF17"/>
  <c r="AF18"/>
  <c r="AF19"/>
  <c r="AF20"/>
  <c r="AF21"/>
  <c r="AF22"/>
  <c r="AF23"/>
  <c r="AF24"/>
  <c r="AF25"/>
  <c r="AF26"/>
  <c r="AF27"/>
  <c r="AF28"/>
  <c r="AF29"/>
  <c r="AF30"/>
  <c r="AF31"/>
  <c r="AF32"/>
  <c r="AF33"/>
  <c r="AF34"/>
  <c r="AF35"/>
  <c r="AF36"/>
  <c r="AF37"/>
  <c r="AF38"/>
  <c r="AF39"/>
  <c r="AF40"/>
  <c r="AF41"/>
  <c r="AF42"/>
  <c r="AF43"/>
  <c r="AF44"/>
  <c r="AF45"/>
  <c r="AF46"/>
  <c r="AF47"/>
  <c r="AF48"/>
  <c r="AF49"/>
  <c r="AF50"/>
  <c r="AF51"/>
  <c r="AF52"/>
  <c r="AF53"/>
  <c r="Y17"/>
  <c r="Z17"/>
  <c r="Y18"/>
  <c r="Z18"/>
  <c r="Y19"/>
  <c r="Z19"/>
  <c r="Y20"/>
  <c r="Z20"/>
  <c r="Y21"/>
  <c r="Z21"/>
  <c r="Y22"/>
  <c r="Z22"/>
  <c r="Y23"/>
  <c r="Z23"/>
  <c r="Y24"/>
  <c r="Z24"/>
  <c r="Y25"/>
  <c r="Z25"/>
  <c r="Y26"/>
  <c r="Z26"/>
  <c r="Y27"/>
  <c r="Z27"/>
  <c r="Y28"/>
  <c r="Z28"/>
  <c r="Y29"/>
  <c r="Z29"/>
  <c r="Y30"/>
  <c r="Z30"/>
  <c r="Y31"/>
  <c r="Z31"/>
  <c r="Y32"/>
  <c r="Z32"/>
  <c r="Y33"/>
  <c r="Z33"/>
  <c r="Y34"/>
  <c r="Z34"/>
  <c r="Y35"/>
  <c r="Z35"/>
  <c r="Y36"/>
  <c r="Z36"/>
  <c r="Y37"/>
  <c r="Z37"/>
  <c r="Y38"/>
  <c r="Z38"/>
  <c r="Y39"/>
  <c r="Z39"/>
  <c r="Y40"/>
  <c r="Z40"/>
  <c r="Y41"/>
  <c r="Z41"/>
  <c r="Y42"/>
  <c r="Z42"/>
  <c r="Y43"/>
  <c r="Z43"/>
  <c r="Y44"/>
  <c r="Z44"/>
  <c r="Y45"/>
  <c r="Z45"/>
  <c r="Y46"/>
  <c r="Z46"/>
  <c r="Y47"/>
  <c r="Z47"/>
  <c r="Y48"/>
  <c r="Z48"/>
  <c r="Y49"/>
  <c r="Z49"/>
  <c r="Y50"/>
  <c r="Z50"/>
  <c r="Y51"/>
  <c r="Z51"/>
  <c r="Y52"/>
  <c r="Z52"/>
  <c r="Y53"/>
  <c r="Z53"/>
  <c r="S20"/>
  <c r="T20"/>
  <c r="S21"/>
  <c r="T21"/>
  <c r="S22"/>
  <c r="T22"/>
  <c r="S23"/>
  <c r="T23"/>
  <c r="S24"/>
  <c r="T24"/>
  <c r="S25"/>
  <c r="T25"/>
  <c r="S26"/>
  <c r="T26"/>
  <c r="S27"/>
  <c r="T27"/>
  <c r="S28"/>
  <c r="T28"/>
  <c r="S29"/>
  <c r="T29"/>
  <c r="S30"/>
  <c r="T30"/>
  <c r="S31"/>
  <c r="T31"/>
  <c r="S32"/>
  <c r="T32"/>
  <c r="S33"/>
  <c r="T33"/>
  <c r="S34"/>
  <c r="T34"/>
  <c r="S35"/>
  <c r="T35"/>
  <c r="S36"/>
  <c r="AJ36" s="1"/>
  <c r="T36"/>
  <c r="S37"/>
  <c r="T37"/>
  <c r="S38"/>
  <c r="T38"/>
  <c r="S39"/>
  <c r="T39"/>
  <c r="S40"/>
  <c r="AJ40" s="1"/>
  <c r="T40"/>
  <c r="S41"/>
  <c r="T41"/>
  <c r="S42"/>
  <c r="T42"/>
  <c r="S43"/>
  <c r="T43"/>
  <c r="S44"/>
  <c r="AJ44" s="1"/>
  <c r="T44"/>
  <c r="S45"/>
  <c r="T45"/>
  <c r="S46"/>
  <c r="T46"/>
  <c r="S47"/>
  <c r="T47"/>
  <c r="S48"/>
  <c r="T48"/>
  <c r="S49"/>
  <c r="T49"/>
  <c r="S50"/>
  <c r="T50"/>
  <c r="S51"/>
  <c r="T51"/>
  <c r="S52"/>
  <c r="T52"/>
  <c r="S53"/>
  <c r="T53"/>
  <c r="T16"/>
  <c r="T17"/>
  <c r="T18"/>
  <c r="T19"/>
  <c r="S19"/>
  <c r="AI19"/>
  <c r="S18"/>
  <c r="AI18"/>
  <c r="AF11"/>
  <c r="AF12"/>
  <c r="AF13"/>
  <c r="AF14"/>
  <c r="AF15"/>
  <c r="AF16"/>
  <c r="Y11"/>
  <c r="Z11"/>
  <c r="Y12"/>
  <c r="Z12"/>
  <c r="Y13"/>
  <c r="Z13"/>
  <c r="Y14"/>
  <c r="Z14"/>
  <c r="Y15"/>
  <c r="Z15"/>
  <c r="Y16"/>
  <c r="Z16"/>
  <c r="S11"/>
  <c r="T11"/>
  <c r="S12"/>
  <c r="T12"/>
  <c r="S13"/>
  <c r="T13"/>
  <c r="S14"/>
  <c r="T14"/>
  <c r="S15"/>
  <c r="T15"/>
  <c r="S16"/>
  <c r="S17"/>
  <c r="AI11"/>
  <c r="AI12"/>
  <c r="AI13"/>
  <c r="AI14"/>
  <c r="AI15"/>
  <c r="AI16"/>
  <c r="AI17"/>
  <c r="Z10"/>
  <c r="Y10"/>
  <c r="AF10"/>
  <c r="T10"/>
  <c r="S10"/>
  <c r="AI8"/>
  <c r="AI9"/>
  <c r="AI10"/>
  <c r="AI7"/>
  <c r="AJ53" l="1"/>
  <c r="AJ51"/>
  <c r="AJ43"/>
  <c r="AJ39"/>
  <c r="AJ35"/>
  <c r="AJ31"/>
  <c r="AJ21"/>
  <c r="AJ19"/>
  <c r="AJ52"/>
  <c r="AJ49"/>
  <c r="AJ48"/>
  <c r="AJ47"/>
  <c r="AJ45"/>
  <c r="AJ50"/>
  <c r="AJ46"/>
  <c r="AJ38"/>
  <c r="AJ34"/>
  <c r="AJ32"/>
  <c r="AJ24"/>
  <c r="AJ22"/>
  <c r="AJ20"/>
  <c r="AJ41"/>
  <c r="AJ37"/>
  <c r="AJ33"/>
  <c r="AJ25"/>
  <c r="AJ18"/>
  <c r="AJ42"/>
  <c r="AJ30"/>
  <c r="AJ29"/>
  <c r="AJ28"/>
  <c r="AJ27"/>
  <c r="AJ26"/>
  <c r="AJ23"/>
  <c r="AJ16"/>
  <c r="AJ14"/>
  <c r="AJ12"/>
  <c r="AJ17"/>
  <c r="AJ15"/>
  <c r="AJ13"/>
  <c r="AJ11"/>
  <c r="AJ10"/>
  <c r="AJ7" l="1"/>
  <c r="AJ8"/>
  <c r="AJ9"/>
  <c r="K6"/>
  <c r="L6"/>
  <c r="M6"/>
  <c r="K54"/>
  <c r="L54"/>
  <c r="K55"/>
  <c r="L55"/>
  <c r="K56"/>
  <c r="L56"/>
  <c r="K57"/>
  <c r="L57"/>
  <c r="K58"/>
  <c r="L58"/>
  <c r="K59"/>
  <c r="L59"/>
  <c r="K60"/>
  <c r="L60"/>
  <c r="K61"/>
  <c r="L61"/>
  <c r="K62"/>
  <c r="L62"/>
  <c r="K63"/>
  <c r="L63"/>
  <c r="K64"/>
  <c r="L64"/>
  <c r="K65"/>
  <c r="L65"/>
  <c r="K69"/>
  <c r="L69"/>
  <c r="F6"/>
  <c r="F54"/>
  <c r="F55"/>
  <c r="F56"/>
  <c r="F57"/>
  <c r="F58"/>
  <c r="F59"/>
  <c r="F60"/>
  <c r="F61"/>
  <c r="F62"/>
  <c r="F63"/>
  <c r="F64"/>
  <c r="F65"/>
  <c r="F66"/>
  <c r="F67"/>
  <c r="F69"/>
  <c r="K80" l="1"/>
  <c r="L80"/>
  <c r="F80"/>
  <c r="AH69" l="1"/>
  <c r="AG69"/>
  <c r="AF69"/>
  <c r="AB69"/>
  <c r="AA69"/>
  <c r="Z69"/>
  <c r="U69"/>
  <c r="T69"/>
  <c r="R69"/>
  <c r="N69"/>
  <c r="G69"/>
  <c r="AH67"/>
  <c r="AG67"/>
  <c r="AF67"/>
  <c r="AB67"/>
  <c r="AA67"/>
  <c r="Z67"/>
  <c r="U67"/>
  <c r="T67"/>
  <c r="R67"/>
  <c r="N67"/>
  <c r="AH66"/>
  <c r="AG66"/>
  <c r="AF66"/>
  <c r="AB66"/>
  <c r="AA66"/>
  <c r="Z66"/>
  <c r="U66"/>
  <c r="T66"/>
  <c r="R66"/>
  <c r="N66"/>
  <c r="AH65"/>
  <c r="AG65"/>
  <c r="G65"/>
  <c r="AH64"/>
  <c r="AG64"/>
  <c r="Y64"/>
  <c r="U64"/>
  <c r="G64"/>
  <c r="AH63"/>
  <c r="AG63"/>
  <c r="AF63"/>
  <c r="AB63"/>
  <c r="AA63"/>
  <c r="Z63"/>
  <c r="U63"/>
  <c r="S63"/>
  <c r="R63"/>
  <c r="N63"/>
  <c r="G63"/>
  <c r="AH62"/>
  <c r="AG62"/>
  <c r="G62"/>
  <c r="AH61"/>
  <c r="AG61"/>
  <c r="G61"/>
  <c r="AH60"/>
  <c r="AG60"/>
  <c r="G60"/>
  <c r="AH59"/>
  <c r="AG59"/>
  <c r="G59"/>
  <c r="AH58"/>
  <c r="AG58"/>
  <c r="G58"/>
  <c r="AH57"/>
  <c r="AG57"/>
  <c r="G57"/>
  <c r="AH56"/>
  <c r="AG56"/>
  <c r="G56"/>
  <c r="AH55"/>
  <c r="AG55"/>
  <c r="G55"/>
  <c r="AH54"/>
  <c r="AG54"/>
  <c r="G54"/>
  <c r="AH6"/>
  <c r="AG6"/>
  <c r="G6"/>
  <c r="AJ60" l="1"/>
  <c r="AH80"/>
  <c r="AG80"/>
  <c r="AI66"/>
  <c r="AI67"/>
  <c r="AI63"/>
  <c r="AI69"/>
  <c r="AJ56"/>
  <c r="AJ65"/>
  <c r="AJ55"/>
  <c r="AJ64"/>
  <c r="AJ57"/>
  <c r="AJ61"/>
  <c r="AJ62"/>
  <c r="AJ80" s="1"/>
  <c r="AJ66"/>
  <c r="AJ6"/>
  <c r="AJ59"/>
  <c r="AJ69"/>
  <c r="AJ54"/>
  <c r="AJ63"/>
  <c r="AJ67"/>
  <c r="AJ58"/>
</calcChain>
</file>

<file path=xl/sharedStrings.xml><?xml version="1.0" encoding="utf-8"?>
<sst xmlns="http://schemas.openxmlformats.org/spreadsheetml/2006/main" count="204" uniqueCount="115">
  <si>
    <t>График поставки на 2019 год</t>
  </si>
  <si>
    <t>ед. изм.</t>
  </si>
  <si>
    <t>цена</t>
  </si>
  <si>
    <t>Потребность  Всего</t>
  </si>
  <si>
    <t>1-й квартал</t>
  </si>
  <si>
    <t>2-ой квартал</t>
  </si>
  <si>
    <t>3-й квартал</t>
  </si>
  <si>
    <t>4-й квартал</t>
  </si>
  <si>
    <t>Всего сумма (тыс.тенге)</t>
  </si>
  <si>
    <t>кол-во</t>
  </si>
  <si>
    <t>сумма  (тыс.тенге)</t>
  </si>
  <si>
    <t>сумма</t>
  </si>
  <si>
    <t>всего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</si>
  <si>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</si>
  <si>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</si>
  <si>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</si>
  <si>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</si>
  <si>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</si>
  <si>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</si>
  <si>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</si>
  <si>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</si>
  <si>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</si>
  <si>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 xml:space="preserve">Всего </t>
  </si>
  <si>
    <t>X</t>
  </si>
  <si>
    <t>XI</t>
  </si>
  <si>
    <t>XII</t>
  </si>
  <si>
    <t>шт</t>
  </si>
  <si>
    <t>набор реагентов ИХ выявленгие антител к вирусу имуннодефицита 1 и 2  типа в сыворотке или цельной крови ИХА-ВИЧ 1/2 фактор</t>
  </si>
  <si>
    <t>Пинцет биполярный изогнутый р-р 2,0 мм, длина 22см, многоразовый, автоклавируемый, разъем европейского типа</t>
  </si>
  <si>
    <t>Пинцет биполярный изогнутый р-р 1,0 длина 22см, многоразовый, автоклавируемый, разъем европейского типа</t>
  </si>
  <si>
    <t>Пинцет биполярный прямой антипригарный р-р 2,0 длина 20см</t>
  </si>
  <si>
    <t>Пинцет биполярный прямой антипригарный р-р 1,5 длина 18см</t>
  </si>
  <si>
    <t>Пинцет биполярный прямой р-р 2,0 длина 18см</t>
  </si>
  <si>
    <t>Зажим Жома (кишечная) прямой длина 25см</t>
  </si>
  <si>
    <t>Зажим Жома (кишечная) изогнутый длина 25см</t>
  </si>
  <si>
    <t>Палочка стеклянная. Длина 220мм. Диаметр 5мм.</t>
  </si>
  <si>
    <t>тест полоски  к глюкометру Accu-Chek Activ №50</t>
  </si>
  <si>
    <t>упак</t>
  </si>
  <si>
    <t xml:space="preserve">тест-полоски к глюкометру One Touch Select №50 </t>
  </si>
  <si>
    <t>Трубка силиконовая для дренажа OD 8,0 мм, длина 25м, ID 5,0 мм</t>
  </si>
  <si>
    <t>Фиксатор эндотрахеальной трубки, однократного применения</t>
  </si>
  <si>
    <t>№ лота</t>
  </si>
  <si>
    <t>Итого</t>
  </si>
  <si>
    <t xml:space="preserve">Наименование
</t>
  </si>
  <si>
    <t xml:space="preserve">Роторасширитель с кремальерой 190 мм  бранши изогнуты на концах </t>
  </si>
  <si>
    <t xml:space="preserve">Спираль внутриматочная из гибкого полиэтилена с добавлением сульфата бария для обеспечения рентген-контрастности. </t>
  </si>
  <si>
    <t>Шапочка-берет из спанбонда</t>
  </si>
  <si>
    <t xml:space="preserve">Фильтр дыхательный бактериальновирусный, стерильный, однократного применения. </t>
  </si>
  <si>
    <t>Главный врач</t>
  </si>
  <si>
    <t>Бижанов К.Б.</t>
  </si>
  <si>
    <t>График поставки</t>
  </si>
  <si>
    <t>приложение 2</t>
  </si>
  <si>
    <t>Ареометр для урины АУ 1000-1060 кг/м3</t>
  </si>
  <si>
    <t>Биксы КСКФ-18</t>
  </si>
  <si>
    <t>бумага UPP-110HG для флюорографа, высокоглянцевая</t>
  </si>
  <si>
    <t>рулон</t>
  </si>
  <si>
    <t xml:space="preserve">Бумага диаграмная в рулоне для ЭКГ. </t>
  </si>
  <si>
    <t>Бумага пергаментная белая. Плотность 56 г/кв.м. Размер 42×70 см, 7 кг в упаковке.</t>
  </si>
  <si>
    <t>кг</t>
  </si>
  <si>
    <t>Бумага фильтровальная. Размер 20*20см, листы. Плотность 75 г/м². Упаковка 1кг.</t>
  </si>
  <si>
    <t>Бумага-крафт. Размер 100×106 см. Плотность 78±4 г/кв.м. Упаковка 5кг.</t>
  </si>
  <si>
    <t>уп</t>
  </si>
  <si>
    <t>Вакуумная пробирка стеклянная 3,8% с цитратом натрия 5 мл</t>
  </si>
  <si>
    <t xml:space="preserve">Жгут кровоостанавливающий венозный автоматический. </t>
  </si>
  <si>
    <t>Жгут резиновый кровоостанавливающий, р-р 450*25 №1</t>
  </si>
  <si>
    <t>игла 2-х сторонняя медицинская стерильная  0,9*38 мл 20G*1 1/2 упак 100шт</t>
  </si>
  <si>
    <t>игла 2-х сторонняя медицинская стерильная  зеленая  0,8*38 мл 21G*1 1/2 упак 100шт</t>
  </si>
  <si>
    <t>игла 2-х сторонняя медицинская стерильная черная 0,7*25 мл 22G*1 упак 100 шт</t>
  </si>
  <si>
    <t>игла 2-х сторонняя медицинская стерильная с катетором, черная 0,7*38 мл 22G*1 1/2 упак 100шт</t>
  </si>
  <si>
    <t xml:space="preserve">Иглодержатель нестерильный из прозрачного бесцветного пластика для двухсторонних одноразовых игл. </t>
  </si>
  <si>
    <t xml:space="preserve">Камера Фукс-Розенталя для подсчета форменных элементов крови и клеточных элементов спинномозговой жидкости </t>
  </si>
  <si>
    <t xml:space="preserve">Канюля внутривенная с катетором и инъекционным клапаном, размер 18G, внешний диаметр 1,3мм, длина 45мм </t>
  </si>
  <si>
    <t xml:space="preserve">Канюля внутривенная с катетором и инъекционным клапаном, размер 20G, внешний диаметр 1,1мм, длина 32мм </t>
  </si>
  <si>
    <t>Катетер аспирационный (зонд) с вакуум контролем типа "Капкон" или "Вакон" 16Fr</t>
  </si>
  <si>
    <t xml:space="preserve">Катетер центральный венозный одноразовый стерильный: центральный венозный катетер 7Fr 200cv, проводник проволочный 0,035 дюйма 600мм, сосудистый дилатор, игла проводниковая 18G 70мм, У-образный коннектор, шприц синий проводниковый, шприц инъекционный, игла инъекционная, фиксатор, зажим, заглушка Луер-Лок. </t>
  </si>
  <si>
    <t>Катетер-троакар торакальный со стилетом с острым концом 24Ch/Fr</t>
  </si>
  <si>
    <t>Контейнер для мед.отходов (одноразовые с объемом 500-1000мл.)</t>
  </si>
  <si>
    <t>Контейнер для окраски предметных стекол,  тип Шиффердеккер (на 10 мест)</t>
  </si>
  <si>
    <t xml:space="preserve">Контейнер для транспортировки биологического материала УКП 50-1 </t>
  </si>
  <si>
    <t xml:space="preserve">Контейнер для транспортировки биологического материала УКП 50-2 </t>
  </si>
  <si>
    <t>Контейнеры для мед.отходов (одноразовые с объемом 2,0-5,0 литров.)</t>
  </si>
  <si>
    <t>Криопробирки с закручивающейся крышкой, коническикие одноразовые 2,0 мл. по 500 шт.</t>
  </si>
  <si>
    <t>упак.</t>
  </si>
  <si>
    <t>Лабораторный штатив для сушки (мазков) предметных стекол из нержавеющей стали или полимерных материалов на 50 шт(357х80х30)</t>
  </si>
  <si>
    <t>Лотки прямоугольные эмалированные 35х45 см,  глубина 12-16 мм</t>
  </si>
  <si>
    <t>Лотки прямоугольные эмалированные 45х45 см, глубина 12-16 мм</t>
  </si>
  <si>
    <t>лоток полимерный прямоугольный с крышкой 17*14 Лппу-0,5, голубой</t>
  </si>
  <si>
    <t>лоток прямоугольный из нержавеющей стали длина не менее 66см, ширина не менее 30см</t>
  </si>
  <si>
    <t>Марля медицинская фасованная, из прочной хлопчатобумажной ткани разреженной структуры, высокой гигроскопичности, плотность не менее 30г/м2</t>
  </si>
  <si>
    <t>м</t>
  </si>
  <si>
    <t>Наконечники на дозатор (10-100 мкл) нестерильные  (в уп.1000 шт)</t>
  </si>
  <si>
    <t>Наконечники с объемом 1000 мкл нестерильные в упаковках по 500 шт</t>
  </si>
  <si>
    <t>Пипетка Сали 0.02 мл</t>
  </si>
  <si>
    <t>Предметное стекло  с одной лункой 76х26 мм, толщина 1,5 мм</t>
  </si>
  <si>
    <t>Планшет для определения группы крови</t>
  </si>
  <si>
    <t>Смесители стеклянные (Меланжеры) медицинские  для исследования СМЖ</t>
  </si>
  <si>
    <t>Спринцовка резиновая А-О</t>
  </si>
  <si>
    <t>шт.</t>
  </si>
  <si>
    <t>Стакан лабор. высокий с носиком В-1 диаметр 70 мм вмест.400 мл со шкалой</t>
  </si>
  <si>
    <t>Стекло предметное шлифованные края поле для записи 25,4*76,2мм толщина 1мм-1,2мм</t>
  </si>
  <si>
    <t>Термоиндикатор ТИД-132 №500</t>
  </si>
  <si>
    <t>Термоиндикатор ТИД-180 №500</t>
  </si>
  <si>
    <t>Термоиндикатор ТИП-120 №500</t>
  </si>
  <si>
    <t>Флаконы из темного  стекла с притертой пробкой 500 мл</t>
  </si>
  <si>
    <t>Шпатель Дригальского не стерильный аллюминевый в упаковке 100 шт</t>
  </si>
  <si>
    <t>Штатив (слайд-бокс) для предметных стекол вертикальный на 100 шт, для хранения микропрепаратов</t>
  </si>
  <si>
    <t xml:space="preserve">Штатив для пробирок типа Фалькон  на 20 гнезд </t>
  </si>
  <si>
    <t>Штатив для пробирок Фолькона на 8 гнезд</t>
  </si>
  <si>
    <t>Штатив -рельсы на 12 места для окраски мазков(435х85х25)</t>
  </si>
  <si>
    <t>Штатив -рельсы на 24 места для окраски мазков(435х175х25)</t>
  </si>
  <si>
    <t xml:space="preserve">Матрас противопролежневый ячеистый, размер 200*90*7см, 120 кг нагрузки. Периодичность циклона 12 минут, гипоаллергенный. </t>
  </si>
  <si>
    <t>Укладка-контейнер для переноски пробирок УКТП-01 на  40 пробирок.  В состав укладки-контейнера входят: Крышка 1шт. Корпус 1шт. Подставка для пробирок  1шт. Корпус с вкладышами 1шт. Фиксатор  2шт.</t>
  </si>
  <si>
    <t>Бутыль лабораторная из темного стекла с закручивающейся крышкой, градуированная, объемом 2000мл</t>
  </si>
  <si>
    <t>Бутыль лабораторная из темного стекла с закручивающейся крышкой, градуированная, объемом 3500мл</t>
  </si>
  <si>
    <t xml:space="preserve">Аспирационная емкость из автоклавируемого поликарбоната для электроотсасывателя Элема-Н БП2500. Объем 2,5л. Герметичная крышка и защитное поплавковое устройство из АБС пластика. Крышечная прокладка из тефлекса. Запорная иголка защитного поплавкового устройства из резины. Габаритные размеры банки без учета штуцеров 240х150мм. Вакуум, выдерживаемый банкой, не менее -95 кПа. Штуцеры под шланг вн. d 8-10 мм. </t>
  </si>
</sst>
</file>

<file path=xl/styles.xml><?xml version="1.0" encoding="utf-8"?>
<styleSheet xmlns="http://schemas.openxmlformats.org/spreadsheetml/2006/main">
  <numFmts count="15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0"/>
      <name val="Times"/>
      <family val="1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5" fontId="5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3">
      <alignment vertical="center"/>
    </xf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5" fillId="0" borderId="0"/>
    <xf numFmtId="0" fontId="20" fillId="0" borderId="0"/>
    <xf numFmtId="17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49" fontId="10" fillId="0" borderId="0" applyFill="0" applyBorder="0" applyAlignment="0"/>
    <xf numFmtId="174" fontId="8" fillId="0" borderId="0" applyFill="0" applyBorder="0" applyAlignment="0"/>
    <xf numFmtId="175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37">
    <xf numFmtId="0" fontId="0" fillId="0" borderId="0" xfId="0"/>
    <xf numFmtId="0" fontId="22" fillId="0" borderId="1" xfId="2" applyFont="1" applyFill="1" applyBorder="1" applyAlignment="1">
      <alignment vertical="center" wrapText="1"/>
    </xf>
    <xf numFmtId="0" fontId="22" fillId="0" borderId="1" xfId="2" applyFont="1" applyFill="1" applyBorder="1" applyAlignment="1">
      <alignment horizontal="center" vertical="center" wrapText="1"/>
    </xf>
    <xf numFmtId="3" fontId="22" fillId="0" borderId="1" xfId="2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vertical="center" wrapText="1"/>
    </xf>
    <xf numFmtId="3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0" fontId="22" fillId="0" borderId="1" xfId="1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justify" vertical="center" wrapText="1"/>
    </xf>
    <xf numFmtId="0" fontId="23" fillId="0" borderId="1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2" fillId="0" borderId="1" xfId="0" applyFont="1" applyFill="1" applyBorder="1" applyAlignment="1">
      <alignment vertical="center"/>
    </xf>
    <xf numFmtId="164" fontId="22" fillId="0" borderId="1" xfId="0" applyNumberFormat="1" applyFont="1" applyFill="1" applyBorder="1" applyAlignment="1">
      <alignment vertical="center" wrapText="1"/>
    </xf>
    <xf numFmtId="0" fontId="22" fillId="0" borderId="11" xfId="0" applyFont="1" applyFill="1" applyBorder="1" applyAlignment="1">
      <alignment horizontal="left" vertical="center" wrapText="1"/>
    </xf>
    <xf numFmtId="3" fontId="22" fillId="0" borderId="11" xfId="2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0" xfId="2" applyFont="1" applyFill="1" applyBorder="1" applyAlignment="1">
      <alignment horizontal="center" vertical="center" wrapText="1"/>
    </xf>
    <xf numFmtId="164" fontId="22" fillId="0" borderId="1" xfId="0" applyNumberFormat="1" applyFont="1" applyFill="1" applyBorder="1" applyAlignment="1">
      <alignment vertical="center"/>
    </xf>
    <xf numFmtId="164" fontId="25" fillId="0" borderId="1" xfId="0" applyNumberFormat="1" applyFont="1" applyFill="1" applyBorder="1" applyAlignment="1">
      <alignment vertical="center"/>
    </xf>
    <xf numFmtId="0" fontId="25" fillId="0" borderId="0" xfId="0" applyFont="1" applyFill="1" applyAlignment="1">
      <alignment vertical="center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3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43" fontId="22" fillId="0" borderId="9" xfId="0" applyNumberFormat="1" applyFont="1" applyFill="1" applyBorder="1" applyAlignment="1">
      <alignment horizontal="left" vertical="center" wrapText="1"/>
    </xf>
    <xf numFmtId="43" fontId="22" fillId="0" borderId="2" xfId="0" applyNumberFormat="1" applyFont="1" applyFill="1" applyBorder="1" applyAlignment="1">
      <alignment horizontal="left" vertical="center" wrapText="1"/>
    </xf>
    <xf numFmtId="43" fontId="22" fillId="0" borderId="10" xfId="0" applyNumberFormat="1" applyFont="1" applyFill="1" applyBorder="1" applyAlignment="1">
      <alignment horizontal="left" vertical="center" wrapText="1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3"/>
    <cellStyle name="Обычный 3" xfId="97"/>
    <cellStyle name="Обычный 3 2" xfId="98"/>
    <cellStyle name="Обычный 5" xfId="99"/>
    <cellStyle name="Обычный 5 3" xfId="100"/>
    <cellStyle name="Обычный_Лист2" xfId="1"/>
    <cellStyle name="Обычный_областная 2" xfId="2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82"/>
  <sheetViews>
    <sheetView tabSelected="1"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M65" sqref="AM65"/>
    </sheetView>
  </sheetViews>
  <sheetFormatPr defaultRowHeight="15"/>
  <cols>
    <col min="1" max="1" width="6.85546875" style="14" customWidth="1"/>
    <col min="2" max="2" width="54.85546875" style="15" customWidth="1"/>
    <col min="3" max="3" width="9.140625" style="15"/>
    <col min="4" max="4" width="11.42578125" style="15" customWidth="1"/>
    <col min="5" max="5" width="10.85546875" style="15" hidden="1" customWidth="1"/>
    <col min="6" max="6" width="10.7109375" style="15" hidden="1" customWidth="1"/>
    <col min="7" max="7" width="11.42578125" style="15" hidden="1" customWidth="1"/>
    <col min="8" max="8" width="7.42578125" style="15" hidden="1" customWidth="1"/>
    <col min="9" max="9" width="7.7109375" style="15" hidden="1" customWidth="1"/>
    <col min="10" max="10" width="9.140625" style="15" hidden="1" customWidth="1"/>
    <col min="11" max="11" width="6.28515625" style="15" hidden="1" customWidth="1"/>
    <col min="12" max="12" width="8.42578125" style="15" hidden="1" customWidth="1"/>
    <col min="13" max="13" width="19.5703125" style="15" hidden="1" customWidth="1"/>
    <col min="14" max="14" width="12" style="15" hidden="1" customWidth="1"/>
    <col min="15" max="15" width="7.42578125" style="15" hidden="1" customWidth="1"/>
    <col min="16" max="16" width="8.140625" style="15" customWidth="1"/>
    <col min="17" max="17" width="9.42578125" style="15" customWidth="1"/>
    <col min="18" max="18" width="12.28515625" style="15" hidden="1" customWidth="1"/>
    <col min="19" max="19" width="9.5703125" style="15" customWidth="1"/>
    <col min="20" max="20" width="9.7109375" style="15" customWidth="1"/>
    <col min="21" max="21" width="12.140625" style="15" hidden="1" customWidth="1"/>
    <col min="22" max="23" width="7.42578125" style="15" customWidth="1"/>
    <col min="24" max="24" width="8.28515625" style="15" customWidth="1"/>
    <col min="25" max="25" width="7.85546875" style="15" customWidth="1"/>
    <col min="26" max="26" width="12.42578125" style="15" customWidth="1"/>
    <col min="27" max="27" width="10.42578125" style="15" customWidth="1"/>
    <col min="28" max="28" width="12" style="15" hidden="1" customWidth="1"/>
    <col min="29" max="29" width="10.28515625" style="15" customWidth="1"/>
    <col min="30" max="30" width="8.28515625" style="15" hidden="1" customWidth="1"/>
    <col min="31" max="31" width="6.5703125" style="15" hidden="1" customWidth="1"/>
    <col min="32" max="32" width="10.7109375" style="15" customWidth="1"/>
    <col min="33" max="33" width="6.5703125" style="15" hidden="1" customWidth="1"/>
    <col min="34" max="34" width="7.5703125" style="15" hidden="1" customWidth="1"/>
    <col min="35" max="35" width="9.5703125" style="15" customWidth="1"/>
    <col min="36" max="36" width="12" style="15" customWidth="1"/>
    <col min="37" max="16384" width="9.140625" style="15"/>
  </cols>
  <sheetData>
    <row r="1" spans="1:36">
      <c r="E1" s="15" t="s">
        <v>0</v>
      </c>
      <c r="T1" s="15" t="s">
        <v>51</v>
      </c>
    </row>
    <row r="2" spans="1:36">
      <c r="B2" s="16" t="s">
        <v>50</v>
      </c>
    </row>
    <row r="3" spans="1:36" ht="12.75" customHeight="1">
      <c r="A3" s="31" t="s">
        <v>41</v>
      </c>
      <c r="B3" s="31" t="s">
        <v>43</v>
      </c>
      <c r="C3" s="31" t="s">
        <v>1</v>
      </c>
      <c r="D3" s="32" t="s">
        <v>2</v>
      </c>
      <c r="E3" s="27" t="s">
        <v>3</v>
      </c>
      <c r="F3" s="28"/>
      <c r="G3" s="32" t="s">
        <v>4</v>
      </c>
      <c r="H3" s="32"/>
      <c r="I3" s="32"/>
      <c r="J3" s="32"/>
      <c r="K3" s="32"/>
      <c r="L3" s="32"/>
      <c r="M3" s="32"/>
      <c r="N3" s="32" t="s">
        <v>5</v>
      </c>
      <c r="O3" s="32"/>
      <c r="P3" s="32"/>
      <c r="Q3" s="32"/>
      <c r="R3" s="32"/>
      <c r="S3" s="32"/>
      <c r="T3" s="32"/>
      <c r="U3" s="32" t="s">
        <v>6</v>
      </c>
      <c r="V3" s="32"/>
      <c r="W3" s="32"/>
      <c r="X3" s="32"/>
      <c r="Y3" s="32"/>
      <c r="Z3" s="32"/>
      <c r="AA3" s="32"/>
      <c r="AB3" s="32" t="s">
        <v>7</v>
      </c>
      <c r="AC3" s="32"/>
      <c r="AD3" s="32"/>
      <c r="AE3" s="32"/>
      <c r="AF3" s="32"/>
      <c r="AG3" s="32"/>
      <c r="AH3" s="32"/>
      <c r="AI3" s="32" t="s">
        <v>8</v>
      </c>
      <c r="AJ3" s="32"/>
    </row>
    <row r="4" spans="1:36" ht="15.75" customHeight="1">
      <c r="A4" s="31"/>
      <c r="B4" s="31"/>
      <c r="C4" s="31"/>
      <c r="D4" s="32"/>
      <c r="E4" s="29"/>
      <c r="F4" s="30"/>
      <c r="G4" s="33" t="s">
        <v>9</v>
      </c>
      <c r="H4" s="33"/>
      <c r="I4" s="33"/>
      <c r="J4" s="33"/>
      <c r="K4" s="34" t="s">
        <v>10</v>
      </c>
      <c r="L4" s="35"/>
      <c r="M4" s="36"/>
      <c r="N4" s="31" t="s">
        <v>9</v>
      </c>
      <c r="O4" s="31"/>
      <c r="P4" s="31"/>
      <c r="Q4" s="31"/>
      <c r="R4" s="32" t="s">
        <v>10</v>
      </c>
      <c r="S4" s="32"/>
      <c r="T4" s="32"/>
      <c r="U4" s="33" t="s">
        <v>9</v>
      </c>
      <c r="V4" s="33"/>
      <c r="W4" s="33"/>
      <c r="X4" s="33"/>
      <c r="Y4" s="32" t="s">
        <v>10</v>
      </c>
      <c r="Z4" s="32"/>
      <c r="AA4" s="32"/>
      <c r="AB4" s="33" t="s">
        <v>9</v>
      </c>
      <c r="AC4" s="33"/>
      <c r="AD4" s="33"/>
      <c r="AE4" s="33"/>
      <c r="AF4" s="32" t="s">
        <v>10</v>
      </c>
      <c r="AG4" s="32"/>
      <c r="AH4" s="32"/>
      <c r="AI4" s="32"/>
      <c r="AJ4" s="32"/>
    </row>
    <row r="5" spans="1:36">
      <c r="A5" s="31"/>
      <c r="B5" s="31"/>
      <c r="C5" s="31"/>
      <c r="D5" s="32"/>
      <c r="E5" s="6" t="s">
        <v>9</v>
      </c>
      <c r="F5" s="8" t="s">
        <v>11</v>
      </c>
      <c r="G5" s="17" t="s">
        <v>12</v>
      </c>
      <c r="H5" s="5" t="s">
        <v>13</v>
      </c>
      <c r="I5" s="5" t="s">
        <v>14</v>
      </c>
      <c r="J5" s="5" t="s">
        <v>15</v>
      </c>
      <c r="K5" s="5" t="s">
        <v>13</v>
      </c>
      <c r="L5" s="5" t="s">
        <v>14</v>
      </c>
      <c r="M5" s="5" t="s">
        <v>15</v>
      </c>
      <c r="N5" s="17" t="s">
        <v>12</v>
      </c>
      <c r="O5" s="8" t="s">
        <v>16</v>
      </c>
      <c r="P5" s="8" t="s">
        <v>17</v>
      </c>
      <c r="Q5" s="8" t="s">
        <v>18</v>
      </c>
      <c r="R5" s="8" t="s">
        <v>16</v>
      </c>
      <c r="S5" s="8" t="s">
        <v>17</v>
      </c>
      <c r="T5" s="8" t="s">
        <v>18</v>
      </c>
      <c r="U5" s="17" t="s">
        <v>12</v>
      </c>
      <c r="V5" s="5" t="s">
        <v>19</v>
      </c>
      <c r="W5" s="5" t="s">
        <v>20</v>
      </c>
      <c r="X5" s="5" t="s">
        <v>21</v>
      </c>
      <c r="Y5" s="5" t="s">
        <v>19</v>
      </c>
      <c r="Z5" s="5" t="s">
        <v>20</v>
      </c>
      <c r="AA5" s="5" t="s">
        <v>21</v>
      </c>
      <c r="AB5" s="17" t="s">
        <v>22</v>
      </c>
      <c r="AC5" s="5" t="s">
        <v>23</v>
      </c>
      <c r="AD5" s="5" t="s">
        <v>24</v>
      </c>
      <c r="AE5" s="5" t="s">
        <v>25</v>
      </c>
      <c r="AF5" s="5" t="s">
        <v>23</v>
      </c>
      <c r="AG5" s="5" t="s">
        <v>24</v>
      </c>
      <c r="AH5" s="5" t="s">
        <v>25</v>
      </c>
      <c r="AI5" s="17" t="s">
        <v>9</v>
      </c>
      <c r="AJ5" s="17" t="s">
        <v>11</v>
      </c>
    </row>
    <row r="6" spans="1:36" ht="52.5" customHeight="1">
      <c r="A6" s="5">
        <v>1</v>
      </c>
      <c r="B6" s="10" t="s">
        <v>27</v>
      </c>
      <c r="C6" s="2" t="s">
        <v>26</v>
      </c>
      <c r="D6" s="3">
        <v>1000</v>
      </c>
      <c r="E6" s="3">
        <v>10</v>
      </c>
      <c r="F6" s="18">
        <f t="shared" ref="F6:F69" si="0">E6*D6/1000</f>
        <v>10</v>
      </c>
      <c r="G6" s="6">
        <f>H6+I6+J6</f>
        <v>0</v>
      </c>
      <c r="H6" s="6"/>
      <c r="I6" s="6"/>
      <c r="J6" s="6"/>
      <c r="K6" s="6">
        <f>D6*H6/1000</f>
        <v>0</v>
      </c>
      <c r="L6" s="6">
        <f>D6*I6/1000</f>
        <v>0</v>
      </c>
      <c r="M6" s="6">
        <f>D6*J6/1000</f>
        <v>0</v>
      </c>
      <c r="N6" s="6"/>
      <c r="O6" s="6"/>
      <c r="P6" s="6">
        <v>10</v>
      </c>
      <c r="Q6" s="6"/>
      <c r="R6" s="6"/>
      <c r="S6" s="6">
        <v>10</v>
      </c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>
        <f>D6*AD6/1000</f>
        <v>0</v>
      </c>
      <c r="AH6" s="6">
        <f>D6*AE6/1000</f>
        <v>0</v>
      </c>
      <c r="AI6" s="6">
        <v>10</v>
      </c>
      <c r="AJ6" s="18">
        <f>K6+L6+M6+R6+S6+T6+Y6+Z6+AA6+AF6+AG6+AH6</f>
        <v>10</v>
      </c>
    </row>
    <row r="7" spans="1:36">
      <c r="A7" s="5">
        <v>2</v>
      </c>
      <c r="B7" s="4" t="s">
        <v>52</v>
      </c>
      <c r="C7" s="2" t="s">
        <v>26</v>
      </c>
      <c r="D7" s="3">
        <v>1500</v>
      </c>
      <c r="E7" s="3"/>
      <c r="F7" s="18"/>
      <c r="G7" s="6"/>
      <c r="H7" s="6"/>
      <c r="I7" s="6"/>
      <c r="J7" s="6"/>
      <c r="K7" s="6"/>
      <c r="L7" s="6"/>
      <c r="M7" s="6"/>
      <c r="N7" s="6"/>
      <c r="O7" s="6"/>
      <c r="P7" s="6">
        <v>4</v>
      </c>
      <c r="Q7" s="6"/>
      <c r="R7" s="6"/>
      <c r="S7" s="6">
        <v>6</v>
      </c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>
        <f>P7+Q7+V7+W7+AC7</f>
        <v>4</v>
      </c>
      <c r="AJ7" s="18">
        <f t="shared" ref="AJ7:AJ53" si="1">K7+L7+M7+R7+S7+T7+Y7+Z7+AA7+AF7+AG7+AH7</f>
        <v>6</v>
      </c>
    </row>
    <row r="8" spans="1:36" ht="70.5" customHeight="1">
      <c r="A8" s="5">
        <v>3</v>
      </c>
      <c r="B8" s="4" t="s">
        <v>114</v>
      </c>
      <c r="C8" s="2" t="s">
        <v>26</v>
      </c>
      <c r="D8" s="3">
        <v>40000</v>
      </c>
      <c r="E8" s="3"/>
      <c r="F8" s="18"/>
      <c r="G8" s="6"/>
      <c r="H8" s="6"/>
      <c r="I8" s="6"/>
      <c r="J8" s="6"/>
      <c r="K8" s="6"/>
      <c r="L8" s="6"/>
      <c r="M8" s="6"/>
      <c r="N8" s="6"/>
      <c r="O8" s="6"/>
      <c r="P8" s="6">
        <v>10</v>
      </c>
      <c r="Q8" s="6"/>
      <c r="R8" s="6"/>
      <c r="S8" s="6">
        <v>400</v>
      </c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>
        <f t="shared" ref="AI8:AI61" si="2">P8+Q8+V8+W8+AC8</f>
        <v>10</v>
      </c>
      <c r="AJ8" s="18">
        <f t="shared" si="1"/>
        <v>400</v>
      </c>
    </row>
    <row r="9" spans="1:36">
      <c r="A9" s="5">
        <v>4</v>
      </c>
      <c r="B9" s="4" t="s">
        <v>53</v>
      </c>
      <c r="C9" s="5" t="s">
        <v>26</v>
      </c>
      <c r="D9" s="3">
        <v>15000</v>
      </c>
      <c r="E9" s="3"/>
      <c r="F9" s="18"/>
      <c r="G9" s="6"/>
      <c r="H9" s="6"/>
      <c r="I9" s="6"/>
      <c r="J9" s="6"/>
      <c r="K9" s="6"/>
      <c r="L9" s="6"/>
      <c r="M9" s="6"/>
      <c r="N9" s="6"/>
      <c r="O9" s="6"/>
      <c r="P9" s="6">
        <v>8</v>
      </c>
      <c r="Q9" s="6"/>
      <c r="R9" s="6"/>
      <c r="S9" s="6">
        <v>120</v>
      </c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>
        <f t="shared" si="2"/>
        <v>8</v>
      </c>
      <c r="AJ9" s="18">
        <f t="shared" si="1"/>
        <v>120</v>
      </c>
    </row>
    <row r="10" spans="1:36">
      <c r="A10" s="5">
        <v>5</v>
      </c>
      <c r="B10" s="1" t="s">
        <v>54</v>
      </c>
      <c r="C10" s="2" t="s">
        <v>55</v>
      </c>
      <c r="D10" s="3">
        <v>12000</v>
      </c>
      <c r="E10" s="3"/>
      <c r="F10" s="18"/>
      <c r="G10" s="6"/>
      <c r="H10" s="6"/>
      <c r="I10" s="6"/>
      <c r="J10" s="6"/>
      <c r="K10" s="6"/>
      <c r="L10" s="6"/>
      <c r="M10" s="6"/>
      <c r="N10" s="6"/>
      <c r="O10" s="6"/>
      <c r="P10" s="6">
        <v>5</v>
      </c>
      <c r="Q10" s="6">
        <v>5</v>
      </c>
      <c r="R10" s="6"/>
      <c r="S10" s="6">
        <f>D10*P10/1000</f>
        <v>60</v>
      </c>
      <c r="T10" s="6">
        <f>Q10*D10/1000</f>
        <v>60</v>
      </c>
      <c r="U10" s="6"/>
      <c r="V10" s="6">
        <v>5</v>
      </c>
      <c r="W10" s="6"/>
      <c r="X10" s="6"/>
      <c r="Y10" s="6">
        <f>V10*D10/1000</f>
        <v>60</v>
      </c>
      <c r="Z10" s="6">
        <f>W10*D10/1000</f>
        <v>0</v>
      </c>
      <c r="AA10" s="6"/>
      <c r="AB10" s="6"/>
      <c r="AC10" s="6">
        <v>5</v>
      </c>
      <c r="AD10" s="6"/>
      <c r="AE10" s="6"/>
      <c r="AF10" s="6">
        <f>AC10*D10/1000</f>
        <v>60</v>
      </c>
      <c r="AG10" s="6"/>
      <c r="AH10" s="6"/>
      <c r="AI10" s="6">
        <f t="shared" si="2"/>
        <v>20</v>
      </c>
      <c r="AJ10" s="18">
        <f t="shared" si="1"/>
        <v>240</v>
      </c>
    </row>
    <row r="11" spans="1:36">
      <c r="A11" s="5">
        <v>6</v>
      </c>
      <c r="B11" s="4" t="s">
        <v>56</v>
      </c>
      <c r="C11" s="5" t="s">
        <v>55</v>
      </c>
      <c r="D11" s="3">
        <v>700</v>
      </c>
      <c r="E11" s="3"/>
      <c r="F11" s="18"/>
      <c r="G11" s="6"/>
      <c r="H11" s="6"/>
      <c r="I11" s="6"/>
      <c r="J11" s="6"/>
      <c r="K11" s="6"/>
      <c r="L11" s="6"/>
      <c r="M11" s="6"/>
      <c r="N11" s="6"/>
      <c r="O11" s="6"/>
      <c r="P11" s="6">
        <v>15</v>
      </c>
      <c r="Q11" s="6">
        <v>15</v>
      </c>
      <c r="R11" s="6"/>
      <c r="S11" s="6">
        <f t="shared" ref="S11:S19" si="3">D11*P11/1000</f>
        <v>10.5</v>
      </c>
      <c r="T11" s="6">
        <f t="shared" ref="T11:T19" si="4">Q11*D11/1000</f>
        <v>10.5</v>
      </c>
      <c r="U11" s="6"/>
      <c r="V11" s="6">
        <v>10</v>
      </c>
      <c r="W11" s="6"/>
      <c r="X11" s="6"/>
      <c r="Y11" s="6">
        <f t="shared" ref="Y11:Y16" si="5">V11*D11/1000</f>
        <v>7</v>
      </c>
      <c r="Z11" s="6">
        <f t="shared" ref="Z11:Z16" si="6">W11*D11/1000</f>
        <v>0</v>
      </c>
      <c r="AA11" s="6"/>
      <c r="AB11" s="6"/>
      <c r="AC11" s="6">
        <v>10</v>
      </c>
      <c r="AD11" s="6"/>
      <c r="AE11" s="6"/>
      <c r="AF11" s="6">
        <f t="shared" ref="AF11:AF62" si="7">AC11*D11/1000</f>
        <v>7</v>
      </c>
      <c r="AG11" s="6"/>
      <c r="AH11" s="6"/>
      <c r="AI11" s="6">
        <f t="shared" si="2"/>
        <v>50</v>
      </c>
      <c r="AJ11" s="18">
        <f t="shared" si="1"/>
        <v>35</v>
      </c>
    </row>
    <row r="12" spans="1:36" ht="30">
      <c r="A12" s="5">
        <v>7</v>
      </c>
      <c r="B12" s="6" t="s">
        <v>57</v>
      </c>
      <c r="C12" s="5" t="s">
        <v>58</v>
      </c>
      <c r="D12" s="3">
        <v>5500</v>
      </c>
      <c r="E12" s="3"/>
      <c r="F12" s="18"/>
      <c r="G12" s="6"/>
      <c r="H12" s="6"/>
      <c r="I12" s="6"/>
      <c r="J12" s="6"/>
      <c r="K12" s="6"/>
      <c r="L12" s="6"/>
      <c r="M12" s="6"/>
      <c r="N12" s="6"/>
      <c r="O12" s="6"/>
      <c r="P12" s="6">
        <v>10</v>
      </c>
      <c r="Q12" s="6">
        <v>10</v>
      </c>
      <c r="R12" s="6"/>
      <c r="S12" s="6">
        <f t="shared" si="3"/>
        <v>55</v>
      </c>
      <c r="T12" s="6">
        <f t="shared" si="4"/>
        <v>55</v>
      </c>
      <c r="U12" s="6"/>
      <c r="V12" s="6">
        <v>10</v>
      </c>
      <c r="W12" s="6"/>
      <c r="X12" s="6"/>
      <c r="Y12" s="6">
        <f t="shared" si="5"/>
        <v>55</v>
      </c>
      <c r="Z12" s="6">
        <f t="shared" si="6"/>
        <v>0</v>
      </c>
      <c r="AA12" s="6"/>
      <c r="AB12" s="6"/>
      <c r="AC12" s="6">
        <v>20</v>
      </c>
      <c r="AD12" s="6"/>
      <c r="AE12" s="6"/>
      <c r="AF12" s="6">
        <f t="shared" si="7"/>
        <v>110</v>
      </c>
      <c r="AG12" s="6"/>
      <c r="AH12" s="6"/>
      <c r="AI12" s="6">
        <f t="shared" si="2"/>
        <v>50</v>
      </c>
      <c r="AJ12" s="18">
        <f t="shared" si="1"/>
        <v>275</v>
      </c>
    </row>
    <row r="13" spans="1:36" ht="30">
      <c r="A13" s="5">
        <v>8</v>
      </c>
      <c r="B13" s="6" t="s">
        <v>59</v>
      </c>
      <c r="C13" s="2" t="s">
        <v>58</v>
      </c>
      <c r="D13" s="7">
        <v>7500</v>
      </c>
      <c r="E13" s="3"/>
      <c r="F13" s="18"/>
      <c r="G13" s="6"/>
      <c r="H13" s="6"/>
      <c r="I13" s="6"/>
      <c r="J13" s="6"/>
      <c r="K13" s="6"/>
      <c r="L13" s="6"/>
      <c r="M13" s="6"/>
      <c r="N13" s="6"/>
      <c r="O13" s="6"/>
      <c r="P13" s="6">
        <v>25</v>
      </c>
      <c r="Q13" s="6"/>
      <c r="R13" s="6"/>
      <c r="S13" s="6">
        <f t="shared" si="3"/>
        <v>187.5</v>
      </c>
      <c r="T13" s="6">
        <f t="shared" si="4"/>
        <v>0</v>
      </c>
      <c r="U13" s="6"/>
      <c r="V13" s="6">
        <v>25</v>
      </c>
      <c r="W13" s="6"/>
      <c r="X13" s="6"/>
      <c r="Y13" s="6">
        <f t="shared" si="5"/>
        <v>187.5</v>
      </c>
      <c r="Z13" s="6">
        <f t="shared" si="6"/>
        <v>0</v>
      </c>
      <c r="AA13" s="6"/>
      <c r="AB13" s="6"/>
      <c r="AC13" s="6"/>
      <c r="AD13" s="6"/>
      <c r="AE13" s="6"/>
      <c r="AF13" s="6">
        <f t="shared" si="7"/>
        <v>0</v>
      </c>
      <c r="AG13" s="6"/>
      <c r="AH13" s="6"/>
      <c r="AI13" s="6">
        <f t="shared" si="2"/>
        <v>50</v>
      </c>
      <c r="AJ13" s="18">
        <f t="shared" si="1"/>
        <v>375</v>
      </c>
    </row>
    <row r="14" spans="1:36" ht="30">
      <c r="A14" s="5">
        <v>9</v>
      </c>
      <c r="B14" s="1" t="s">
        <v>60</v>
      </c>
      <c r="C14" s="2" t="s">
        <v>61</v>
      </c>
      <c r="D14" s="3">
        <v>2500</v>
      </c>
      <c r="E14" s="3"/>
      <c r="F14" s="18"/>
      <c r="G14" s="6"/>
      <c r="H14" s="6"/>
      <c r="I14" s="6"/>
      <c r="J14" s="6"/>
      <c r="K14" s="6"/>
      <c r="L14" s="6"/>
      <c r="M14" s="6"/>
      <c r="N14" s="6"/>
      <c r="O14" s="6"/>
      <c r="P14" s="6">
        <v>20</v>
      </c>
      <c r="Q14" s="6">
        <v>20</v>
      </c>
      <c r="R14" s="6"/>
      <c r="S14" s="6">
        <f t="shared" si="3"/>
        <v>50</v>
      </c>
      <c r="T14" s="6">
        <f t="shared" si="4"/>
        <v>50</v>
      </c>
      <c r="U14" s="6"/>
      <c r="V14" s="6">
        <v>20</v>
      </c>
      <c r="W14" s="6"/>
      <c r="X14" s="6"/>
      <c r="Y14" s="6">
        <f t="shared" si="5"/>
        <v>50</v>
      </c>
      <c r="Z14" s="6">
        <f t="shared" si="6"/>
        <v>0</v>
      </c>
      <c r="AA14" s="6"/>
      <c r="AB14" s="6"/>
      <c r="AC14" s="6"/>
      <c r="AD14" s="6"/>
      <c r="AE14" s="6"/>
      <c r="AF14" s="6">
        <f t="shared" si="7"/>
        <v>0</v>
      </c>
      <c r="AG14" s="6"/>
      <c r="AH14" s="6"/>
      <c r="AI14" s="6">
        <f t="shared" si="2"/>
        <v>60</v>
      </c>
      <c r="AJ14" s="18">
        <f t="shared" si="1"/>
        <v>150</v>
      </c>
    </row>
    <row r="15" spans="1:36" ht="30">
      <c r="A15" s="5">
        <v>10</v>
      </c>
      <c r="B15" s="4" t="s">
        <v>62</v>
      </c>
      <c r="C15" s="8" t="s">
        <v>26</v>
      </c>
      <c r="D15" s="9">
        <v>1000</v>
      </c>
      <c r="E15" s="3"/>
      <c r="F15" s="18"/>
      <c r="G15" s="6"/>
      <c r="H15" s="6"/>
      <c r="I15" s="6"/>
      <c r="J15" s="6"/>
      <c r="K15" s="6"/>
      <c r="L15" s="6"/>
      <c r="M15" s="6"/>
      <c r="N15" s="6"/>
      <c r="O15" s="6"/>
      <c r="P15" s="6">
        <v>200</v>
      </c>
      <c r="Q15" s="6"/>
      <c r="R15" s="6"/>
      <c r="S15" s="6">
        <f t="shared" si="3"/>
        <v>200</v>
      </c>
      <c r="T15" s="6">
        <f t="shared" si="4"/>
        <v>0</v>
      </c>
      <c r="U15" s="6"/>
      <c r="V15" s="6"/>
      <c r="W15" s="6"/>
      <c r="X15" s="6"/>
      <c r="Y15" s="6">
        <f t="shared" si="5"/>
        <v>0</v>
      </c>
      <c r="Z15" s="6">
        <f t="shared" si="6"/>
        <v>0</v>
      </c>
      <c r="AA15" s="6"/>
      <c r="AB15" s="6"/>
      <c r="AC15" s="6"/>
      <c r="AD15" s="6"/>
      <c r="AE15" s="6"/>
      <c r="AF15" s="6">
        <f t="shared" si="7"/>
        <v>0</v>
      </c>
      <c r="AG15" s="6"/>
      <c r="AH15" s="6"/>
      <c r="AI15" s="6">
        <f t="shared" si="2"/>
        <v>200</v>
      </c>
      <c r="AJ15" s="18">
        <f t="shared" si="1"/>
        <v>200</v>
      </c>
    </row>
    <row r="16" spans="1:36">
      <c r="A16" s="5">
        <v>11</v>
      </c>
      <c r="B16" s="10" t="s">
        <v>63</v>
      </c>
      <c r="C16" s="2" t="s">
        <v>26</v>
      </c>
      <c r="D16" s="3">
        <v>1100</v>
      </c>
      <c r="E16" s="3"/>
      <c r="F16" s="18"/>
      <c r="G16" s="6"/>
      <c r="H16" s="6"/>
      <c r="I16" s="6"/>
      <c r="J16" s="6"/>
      <c r="K16" s="6"/>
      <c r="L16" s="6"/>
      <c r="M16" s="6"/>
      <c r="N16" s="6"/>
      <c r="O16" s="6"/>
      <c r="P16" s="6">
        <v>20</v>
      </c>
      <c r="Q16" s="6"/>
      <c r="R16" s="6"/>
      <c r="S16" s="6">
        <f t="shared" si="3"/>
        <v>22</v>
      </c>
      <c r="T16" s="6">
        <f t="shared" si="4"/>
        <v>0</v>
      </c>
      <c r="U16" s="6"/>
      <c r="V16" s="6"/>
      <c r="W16" s="6"/>
      <c r="X16" s="6"/>
      <c r="Y16" s="6">
        <f t="shared" si="5"/>
        <v>0</v>
      </c>
      <c r="Z16" s="6">
        <f t="shared" si="6"/>
        <v>0</v>
      </c>
      <c r="AA16" s="6"/>
      <c r="AB16" s="6"/>
      <c r="AC16" s="6"/>
      <c r="AD16" s="6"/>
      <c r="AE16" s="6"/>
      <c r="AF16" s="6">
        <f t="shared" si="7"/>
        <v>0</v>
      </c>
      <c r="AG16" s="6"/>
      <c r="AH16" s="6"/>
      <c r="AI16" s="6">
        <f t="shared" si="2"/>
        <v>20</v>
      </c>
      <c r="AJ16" s="18">
        <f t="shared" si="1"/>
        <v>22</v>
      </c>
    </row>
    <row r="17" spans="1:36">
      <c r="A17" s="5">
        <v>12</v>
      </c>
      <c r="B17" s="10" t="s">
        <v>64</v>
      </c>
      <c r="C17" s="2" t="s">
        <v>26</v>
      </c>
      <c r="D17" s="3">
        <v>1100</v>
      </c>
      <c r="E17" s="3"/>
      <c r="F17" s="18"/>
      <c r="G17" s="6"/>
      <c r="H17" s="6"/>
      <c r="I17" s="6"/>
      <c r="J17" s="6"/>
      <c r="K17" s="6"/>
      <c r="L17" s="6"/>
      <c r="M17" s="6"/>
      <c r="N17" s="6"/>
      <c r="O17" s="6"/>
      <c r="P17" s="6">
        <v>10</v>
      </c>
      <c r="Q17" s="6"/>
      <c r="R17" s="6"/>
      <c r="S17" s="6">
        <f t="shared" si="3"/>
        <v>11</v>
      </c>
      <c r="T17" s="6">
        <f t="shared" si="4"/>
        <v>0</v>
      </c>
      <c r="U17" s="6"/>
      <c r="V17" s="6"/>
      <c r="W17" s="6"/>
      <c r="X17" s="6"/>
      <c r="Y17" s="6">
        <f t="shared" ref="Y17:Y63" si="8">V17*D17/1000</f>
        <v>0</v>
      </c>
      <c r="Z17" s="6">
        <f t="shared" ref="Z17:Z57" si="9">W17*D17/1000</f>
        <v>0</v>
      </c>
      <c r="AA17" s="6"/>
      <c r="AB17" s="6"/>
      <c r="AC17" s="6"/>
      <c r="AD17" s="6"/>
      <c r="AE17" s="6"/>
      <c r="AF17" s="6">
        <f t="shared" si="7"/>
        <v>0</v>
      </c>
      <c r="AG17" s="6"/>
      <c r="AH17" s="6"/>
      <c r="AI17" s="6">
        <f t="shared" si="2"/>
        <v>10</v>
      </c>
      <c r="AJ17" s="18">
        <f t="shared" si="1"/>
        <v>11</v>
      </c>
    </row>
    <row r="18" spans="1:36">
      <c r="A18" s="5">
        <v>13</v>
      </c>
      <c r="B18" s="12" t="s">
        <v>33</v>
      </c>
      <c r="C18" s="13" t="s">
        <v>26</v>
      </c>
      <c r="D18" s="3">
        <v>8000</v>
      </c>
      <c r="E18" s="3"/>
      <c r="F18" s="18"/>
      <c r="G18" s="6"/>
      <c r="H18" s="6"/>
      <c r="I18" s="6"/>
      <c r="J18" s="6"/>
      <c r="K18" s="6"/>
      <c r="L18" s="6"/>
      <c r="M18" s="6"/>
      <c r="N18" s="6"/>
      <c r="O18" s="6"/>
      <c r="P18" s="6">
        <v>2</v>
      </c>
      <c r="Q18" s="6"/>
      <c r="R18" s="6"/>
      <c r="S18" s="6">
        <f t="shared" si="3"/>
        <v>16</v>
      </c>
      <c r="T18" s="6">
        <f t="shared" si="4"/>
        <v>0</v>
      </c>
      <c r="U18" s="6"/>
      <c r="V18" s="6"/>
      <c r="W18" s="6"/>
      <c r="X18" s="6"/>
      <c r="Y18" s="6">
        <f t="shared" si="8"/>
        <v>0</v>
      </c>
      <c r="Z18" s="6">
        <f t="shared" si="9"/>
        <v>0</v>
      </c>
      <c r="AA18" s="6"/>
      <c r="AB18" s="6"/>
      <c r="AC18" s="6"/>
      <c r="AD18" s="6"/>
      <c r="AE18" s="6"/>
      <c r="AF18" s="6">
        <f t="shared" si="7"/>
        <v>0</v>
      </c>
      <c r="AG18" s="6"/>
      <c r="AH18" s="6"/>
      <c r="AI18" s="6">
        <f t="shared" si="2"/>
        <v>2</v>
      </c>
      <c r="AJ18" s="18">
        <f t="shared" si="1"/>
        <v>16</v>
      </c>
    </row>
    <row r="19" spans="1:36">
      <c r="A19" s="5">
        <v>14</v>
      </c>
      <c r="B19" s="12" t="s">
        <v>34</v>
      </c>
      <c r="C19" s="2" t="s">
        <v>26</v>
      </c>
      <c r="D19" s="3">
        <v>8000</v>
      </c>
      <c r="E19" s="3"/>
      <c r="F19" s="18"/>
      <c r="G19" s="6"/>
      <c r="H19" s="6"/>
      <c r="I19" s="6"/>
      <c r="J19" s="6"/>
      <c r="K19" s="6"/>
      <c r="L19" s="6"/>
      <c r="M19" s="6"/>
      <c r="N19" s="6"/>
      <c r="O19" s="6"/>
      <c r="P19" s="6">
        <v>2</v>
      </c>
      <c r="Q19" s="6"/>
      <c r="R19" s="6"/>
      <c r="S19" s="6">
        <f t="shared" si="3"/>
        <v>16</v>
      </c>
      <c r="T19" s="6">
        <f t="shared" si="4"/>
        <v>0</v>
      </c>
      <c r="U19" s="6"/>
      <c r="V19" s="6"/>
      <c r="W19" s="6"/>
      <c r="X19" s="6"/>
      <c r="Y19" s="6">
        <f t="shared" si="8"/>
        <v>0</v>
      </c>
      <c r="Z19" s="6">
        <f t="shared" si="9"/>
        <v>0</v>
      </c>
      <c r="AA19" s="6"/>
      <c r="AB19" s="6"/>
      <c r="AC19" s="6"/>
      <c r="AD19" s="6"/>
      <c r="AE19" s="6"/>
      <c r="AF19" s="6">
        <f t="shared" si="7"/>
        <v>0</v>
      </c>
      <c r="AG19" s="6"/>
      <c r="AH19" s="6"/>
      <c r="AI19" s="6">
        <f t="shared" si="2"/>
        <v>2</v>
      </c>
      <c r="AJ19" s="18">
        <f t="shared" si="1"/>
        <v>16</v>
      </c>
    </row>
    <row r="20" spans="1:36" ht="30">
      <c r="A20" s="5">
        <v>15</v>
      </c>
      <c r="B20" s="10" t="s">
        <v>65</v>
      </c>
      <c r="C20" s="2" t="s">
        <v>37</v>
      </c>
      <c r="D20" s="3">
        <v>4500</v>
      </c>
      <c r="E20" s="3"/>
      <c r="F20" s="18"/>
      <c r="G20" s="6"/>
      <c r="H20" s="6"/>
      <c r="I20" s="6"/>
      <c r="J20" s="6"/>
      <c r="K20" s="6"/>
      <c r="L20" s="6"/>
      <c r="M20" s="6"/>
      <c r="N20" s="6"/>
      <c r="O20" s="6"/>
      <c r="P20" s="6">
        <v>6</v>
      </c>
      <c r="Q20" s="6"/>
      <c r="R20" s="6"/>
      <c r="S20" s="6">
        <f t="shared" ref="S20:S56" si="10">D20*P20/1000</f>
        <v>27</v>
      </c>
      <c r="T20" s="6">
        <f t="shared" ref="T20:T57" si="11">Q20*D20/1000</f>
        <v>0</v>
      </c>
      <c r="U20" s="6"/>
      <c r="V20" s="6"/>
      <c r="W20" s="6"/>
      <c r="X20" s="6"/>
      <c r="Y20" s="6">
        <f t="shared" si="8"/>
        <v>0</v>
      </c>
      <c r="Z20" s="6">
        <f t="shared" si="9"/>
        <v>0</v>
      </c>
      <c r="AA20" s="6"/>
      <c r="AB20" s="6"/>
      <c r="AC20" s="6"/>
      <c r="AD20" s="6"/>
      <c r="AE20" s="6"/>
      <c r="AF20" s="6">
        <f t="shared" si="7"/>
        <v>0</v>
      </c>
      <c r="AG20" s="6"/>
      <c r="AH20" s="6"/>
      <c r="AI20" s="6">
        <f t="shared" si="2"/>
        <v>6</v>
      </c>
      <c r="AJ20" s="18">
        <f t="shared" si="1"/>
        <v>27</v>
      </c>
    </row>
    <row r="21" spans="1:36" ht="30">
      <c r="A21" s="5">
        <v>16</v>
      </c>
      <c r="B21" s="10" t="s">
        <v>66</v>
      </c>
      <c r="C21" s="2" t="s">
        <v>37</v>
      </c>
      <c r="D21" s="3">
        <v>4500</v>
      </c>
      <c r="E21" s="3"/>
      <c r="F21" s="18"/>
      <c r="G21" s="6"/>
      <c r="H21" s="6"/>
      <c r="I21" s="6"/>
      <c r="J21" s="6"/>
      <c r="K21" s="6"/>
      <c r="L21" s="6"/>
      <c r="M21" s="6"/>
      <c r="N21" s="6"/>
      <c r="O21" s="6"/>
      <c r="P21" s="6">
        <v>10</v>
      </c>
      <c r="Q21" s="6">
        <v>10</v>
      </c>
      <c r="R21" s="6"/>
      <c r="S21" s="6">
        <f t="shared" si="10"/>
        <v>45</v>
      </c>
      <c r="T21" s="6">
        <f t="shared" si="11"/>
        <v>45</v>
      </c>
      <c r="U21" s="6"/>
      <c r="V21" s="6"/>
      <c r="W21" s="6"/>
      <c r="X21" s="6"/>
      <c r="Y21" s="6">
        <f t="shared" si="8"/>
        <v>0</v>
      </c>
      <c r="Z21" s="6">
        <f t="shared" si="9"/>
        <v>0</v>
      </c>
      <c r="AA21" s="6"/>
      <c r="AB21" s="6"/>
      <c r="AC21" s="6"/>
      <c r="AD21" s="6"/>
      <c r="AE21" s="6"/>
      <c r="AF21" s="6">
        <f t="shared" si="7"/>
        <v>0</v>
      </c>
      <c r="AG21" s="6"/>
      <c r="AH21" s="6"/>
      <c r="AI21" s="6">
        <f t="shared" si="2"/>
        <v>20</v>
      </c>
      <c r="AJ21" s="18">
        <f t="shared" si="1"/>
        <v>90</v>
      </c>
    </row>
    <row r="22" spans="1:36" ht="30">
      <c r="A22" s="5">
        <v>17</v>
      </c>
      <c r="B22" s="10" t="s">
        <v>67</v>
      </c>
      <c r="C22" s="2" t="s">
        <v>37</v>
      </c>
      <c r="D22" s="3">
        <v>4500</v>
      </c>
      <c r="E22" s="3"/>
      <c r="F22" s="18"/>
      <c r="G22" s="6"/>
      <c r="H22" s="6"/>
      <c r="I22" s="6"/>
      <c r="J22" s="6"/>
      <c r="K22" s="6"/>
      <c r="L22" s="6"/>
      <c r="M22" s="6"/>
      <c r="N22" s="6"/>
      <c r="O22" s="6"/>
      <c r="P22" s="6">
        <v>1</v>
      </c>
      <c r="Q22" s="6"/>
      <c r="R22" s="6"/>
      <c r="S22" s="6">
        <f t="shared" si="10"/>
        <v>4.5</v>
      </c>
      <c r="T22" s="6">
        <f t="shared" si="11"/>
        <v>0</v>
      </c>
      <c r="U22" s="6"/>
      <c r="V22" s="6"/>
      <c r="W22" s="6"/>
      <c r="X22" s="6"/>
      <c r="Y22" s="6">
        <f t="shared" si="8"/>
        <v>0</v>
      </c>
      <c r="Z22" s="6">
        <f t="shared" si="9"/>
        <v>0</v>
      </c>
      <c r="AA22" s="6"/>
      <c r="AB22" s="6"/>
      <c r="AC22" s="6"/>
      <c r="AD22" s="6"/>
      <c r="AE22" s="6"/>
      <c r="AF22" s="6">
        <f t="shared" si="7"/>
        <v>0</v>
      </c>
      <c r="AG22" s="6"/>
      <c r="AH22" s="6"/>
      <c r="AI22" s="6">
        <f t="shared" si="2"/>
        <v>1</v>
      </c>
      <c r="AJ22" s="18">
        <f t="shared" si="1"/>
        <v>4.5</v>
      </c>
    </row>
    <row r="23" spans="1:36" ht="30">
      <c r="A23" s="5">
        <v>18</v>
      </c>
      <c r="B23" s="10" t="s">
        <v>68</v>
      </c>
      <c r="C23" s="2" t="s">
        <v>37</v>
      </c>
      <c r="D23" s="3">
        <v>4500</v>
      </c>
      <c r="E23" s="3"/>
      <c r="F23" s="18"/>
      <c r="G23" s="6"/>
      <c r="H23" s="6"/>
      <c r="I23" s="6"/>
      <c r="J23" s="6"/>
      <c r="K23" s="6"/>
      <c r="L23" s="6"/>
      <c r="M23" s="6"/>
      <c r="N23" s="6"/>
      <c r="O23" s="6"/>
      <c r="P23" s="6">
        <v>10</v>
      </c>
      <c r="Q23" s="6">
        <v>10</v>
      </c>
      <c r="R23" s="6"/>
      <c r="S23" s="6">
        <f t="shared" si="10"/>
        <v>45</v>
      </c>
      <c r="T23" s="6">
        <f t="shared" si="11"/>
        <v>45</v>
      </c>
      <c r="U23" s="6"/>
      <c r="V23" s="6"/>
      <c r="W23" s="6"/>
      <c r="X23" s="6"/>
      <c r="Y23" s="6">
        <f t="shared" si="8"/>
        <v>0</v>
      </c>
      <c r="Z23" s="6">
        <f t="shared" si="9"/>
        <v>0</v>
      </c>
      <c r="AA23" s="6"/>
      <c r="AB23" s="6"/>
      <c r="AC23" s="6"/>
      <c r="AD23" s="6"/>
      <c r="AE23" s="6"/>
      <c r="AF23" s="6">
        <f t="shared" si="7"/>
        <v>0</v>
      </c>
      <c r="AG23" s="6"/>
      <c r="AH23" s="6"/>
      <c r="AI23" s="6">
        <f t="shared" si="2"/>
        <v>20</v>
      </c>
      <c r="AJ23" s="18">
        <f t="shared" si="1"/>
        <v>90</v>
      </c>
    </row>
    <row r="24" spans="1:36" ht="31.5" customHeight="1">
      <c r="A24" s="5">
        <v>19</v>
      </c>
      <c r="B24" s="10" t="s">
        <v>69</v>
      </c>
      <c r="C24" s="2" t="s">
        <v>26</v>
      </c>
      <c r="D24" s="3">
        <v>35</v>
      </c>
      <c r="E24" s="3"/>
      <c r="F24" s="18"/>
      <c r="G24" s="6"/>
      <c r="H24" s="6"/>
      <c r="I24" s="6"/>
      <c r="J24" s="6"/>
      <c r="K24" s="6"/>
      <c r="L24" s="6"/>
      <c r="M24" s="6"/>
      <c r="N24" s="6"/>
      <c r="O24" s="6"/>
      <c r="P24" s="6">
        <v>4000</v>
      </c>
      <c r="Q24" s="6">
        <v>3000</v>
      </c>
      <c r="R24" s="6"/>
      <c r="S24" s="6">
        <f t="shared" si="10"/>
        <v>140</v>
      </c>
      <c r="T24" s="6">
        <f t="shared" si="11"/>
        <v>105</v>
      </c>
      <c r="U24" s="6"/>
      <c r="V24" s="6"/>
      <c r="W24" s="6"/>
      <c r="X24" s="6">
        <v>3000</v>
      </c>
      <c r="Y24" s="6">
        <f t="shared" si="8"/>
        <v>0</v>
      </c>
      <c r="Z24" s="6">
        <f t="shared" si="9"/>
        <v>0</v>
      </c>
      <c r="AA24" s="6">
        <v>105</v>
      </c>
      <c r="AB24" s="6"/>
      <c r="AC24" s="6">
        <v>3000</v>
      </c>
      <c r="AD24" s="6"/>
      <c r="AE24" s="6"/>
      <c r="AF24" s="6">
        <f t="shared" si="7"/>
        <v>105</v>
      </c>
      <c r="AG24" s="6"/>
      <c r="AH24" s="6"/>
      <c r="AI24" s="6">
        <f>P24+Q24+V24+W24+AC24+X24</f>
        <v>13000</v>
      </c>
      <c r="AJ24" s="18">
        <f t="shared" si="1"/>
        <v>455</v>
      </c>
    </row>
    <row r="25" spans="1:36" ht="45">
      <c r="A25" s="5">
        <v>20</v>
      </c>
      <c r="B25" s="11" t="s">
        <v>70</v>
      </c>
      <c r="C25" s="8" t="s">
        <v>26</v>
      </c>
      <c r="D25" s="8">
        <v>15000</v>
      </c>
      <c r="E25" s="3"/>
      <c r="F25" s="18"/>
      <c r="G25" s="6"/>
      <c r="H25" s="6"/>
      <c r="I25" s="6"/>
      <c r="J25" s="6"/>
      <c r="K25" s="6"/>
      <c r="L25" s="6"/>
      <c r="M25" s="6"/>
      <c r="N25" s="6"/>
      <c r="O25" s="6"/>
      <c r="P25" s="6">
        <v>2</v>
      </c>
      <c r="Q25" s="6"/>
      <c r="R25" s="6"/>
      <c r="S25" s="6">
        <f t="shared" si="10"/>
        <v>30</v>
      </c>
      <c r="T25" s="6">
        <f t="shared" si="11"/>
        <v>0</v>
      </c>
      <c r="U25" s="6"/>
      <c r="V25" s="6"/>
      <c r="W25" s="6"/>
      <c r="X25" s="6"/>
      <c r="Y25" s="6">
        <f t="shared" si="8"/>
        <v>0</v>
      </c>
      <c r="Z25" s="6">
        <f t="shared" si="9"/>
        <v>0</v>
      </c>
      <c r="AA25" s="6"/>
      <c r="AB25" s="6"/>
      <c r="AC25" s="6"/>
      <c r="AD25" s="6"/>
      <c r="AE25" s="6"/>
      <c r="AF25" s="6">
        <f t="shared" si="7"/>
        <v>0</v>
      </c>
      <c r="AG25" s="6"/>
      <c r="AH25" s="6"/>
      <c r="AI25" s="6">
        <f t="shared" si="2"/>
        <v>2</v>
      </c>
      <c r="AJ25" s="18">
        <f t="shared" si="1"/>
        <v>30</v>
      </c>
    </row>
    <row r="26" spans="1:36" ht="45">
      <c r="A26" s="5">
        <v>21</v>
      </c>
      <c r="B26" s="10" t="s">
        <v>71</v>
      </c>
      <c r="C26" s="2" t="s">
        <v>26</v>
      </c>
      <c r="D26" s="3">
        <v>136</v>
      </c>
      <c r="E26" s="3"/>
      <c r="F26" s="18"/>
      <c r="G26" s="6"/>
      <c r="H26" s="6"/>
      <c r="I26" s="6"/>
      <c r="J26" s="6"/>
      <c r="K26" s="6"/>
      <c r="L26" s="6"/>
      <c r="M26" s="6"/>
      <c r="N26" s="6"/>
      <c r="O26" s="6"/>
      <c r="P26" s="6">
        <v>50</v>
      </c>
      <c r="Q26" s="6">
        <v>50</v>
      </c>
      <c r="R26" s="6"/>
      <c r="S26" s="6">
        <f t="shared" si="10"/>
        <v>6.8</v>
      </c>
      <c r="T26" s="6">
        <f t="shared" si="11"/>
        <v>6.8</v>
      </c>
      <c r="U26" s="6"/>
      <c r="V26" s="6"/>
      <c r="W26" s="6">
        <v>50</v>
      </c>
      <c r="X26" s="6"/>
      <c r="Y26" s="6">
        <f t="shared" si="8"/>
        <v>0</v>
      </c>
      <c r="Z26" s="6">
        <f t="shared" si="9"/>
        <v>6.8</v>
      </c>
      <c r="AA26" s="6"/>
      <c r="AB26" s="6"/>
      <c r="AC26" s="6">
        <v>50</v>
      </c>
      <c r="AD26" s="6"/>
      <c r="AE26" s="6"/>
      <c r="AF26" s="6">
        <f t="shared" si="7"/>
        <v>6.8</v>
      </c>
      <c r="AG26" s="6"/>
      <c r="AH26" s="6"/>
      <c r="AI26" s="6">
        <f t="shared" si="2"/>
        <v>200</v>
      </c>
      <c r="AJ26" s="18">
        <f t="shared" si="1"/>
        <v>27.2</v>
      </c>
    </row>
    <row r="27" spans="1:36" ht="45">
      <c r="A27" s="5">
        <v>22</v>
      </c>
      <c r="B27" s="10" t="s">
        <v>72</v>
      </c>
      <c r="C27" s="2" t="s">
        <v>26</v>
      </c>
      <c r="D27" s="3">
        <v>136</v>
      </c>
      <c r="E27" s="3"/>
      <c r="F27" s="18"/>
      <c r="G27" s="6"/>
      <c r="H27" s="6"/>
      <c r="I27" s="6"/>
      <c r="J27" s="6"/>
      <c r="K27" s="6"/>
      <c r="L27" s="6"/>
      <c r="M27" s="6"/>
      <c r="N27" s="6"/>
      <c r="O27" s="6"/>
      <c r="P27" s="6">
        <v>50</v>
      </c>
      <c r="Q27" s="6">
        <v>50</v>
      </c>
      <c r="R27" s="6"/>
      <c r="S27" s="6">
        <f t="shared" si="10"/>
        <v>6.8</v>
      </c>
      <c r="T27" s="6">
        <f t="shared" si="11"/>
        <v>6.8</v>
      </c>
      <c r="U27" s="6"/>
      <c r="V27" s="6"/>
      <c r="W27" s="6">
        <v>50</v>
      </c>
      <c r="X27" s="6"/>
      <c r="Y27" s="6">
        <f t="shared" si="8"/>
        <v>0</v>
      </c>
      <c r="Z27" s="6">
        <f t="shared" si="9"/>
        <v>6.8</v>
      </c>
      <c r="AA27" s="6"/>
      <c r="AB27" s="6"/>
      <c r="AC27" s="6">
        <v>50</v>
      </c>
      <c r="AD27" s="6"/>
      <c r="AE27" s="6"/>
      <c r="AF27" s="6">
        <f t="shared" si="7"/>
        <v>6.8</v>
      </c>
      <c r="AG27" s="6"/>
      <c r="AH27" s="6"/>
      <c r="AI27" s="6">
        <f t="shared" si="2"/>
        <v>200</v>
      </c>
      <c r="AJ27" s="18">
        <f t="shared" si="1"/>
        <v>27.2</v>
      </c>
    </row>
    <row r="28" spans="1:36" ht="30">
      <c r="A28" s="5">
        <v>23</v>
      </c>
      <c r="B28" s="10" t="s">
        <v>73</v>
      </c>
      <c r="C28" s="2" t="s">
        <v>26</v>
      </c>
      <c r="D28" s="3">
        <v>150</v>
      </c>
      <c r="E28" s="3"/>
      <c r="F28" s="18"/>
      <c r="G28" s="6"/>
      <c r="H28" s="6"/>
      <c r="I28" s="6"/>
      <c r="J28" s="6"/>
      <c r="K28" s="6"/>
      <c r="L28" s="6"/>
      <c r="M28" s="6"/>
      <c r="N28" s="6"/>
      <c r="O28" s="6"/>
      <c r="P28" s="6">
        <v>50</v>
      </c>
      <c r="Q28" s="6">
        <v>50</v>
      </c>
      <c r="R28" s="6"/>
      <c r="S28" s="6">
        <f t="shared" si="10"/>
        <v>7.5</v>
      </c>
      <c r="T28" s="6">
        <f t="shared" si="11"/>
        <v>7.5</v>
      </c>
      <c r="U28" s="6"/>
      <c r="V28" s="6"/>
      <c r="W28" s="6">
        <v>50</v>
      </c>
      <c r="X28" s="6"/>
      <c r="Y28" s="6">
        <f t="shared" si="8"/>
        <v>0</v>
      </c>
      <c r="Z28" s="6">
        <f t="shared" si="9"/>
        <v>7.5</v>
      </c>
      <c r="AA28" s="6"/>
      <c r="AB28" s="6"/>
      <c r="AC28" s="6">
        <v>50</v>
      </c>
      <c r="AD28" s="6"/>
      <c r="AE28" s="6"/>
      <c r="AF28" s="6">
        <f t="shared" si="7"/>
        <v>7.5</v>
      </c>
      <c r="AG28" s="6"/>
      <c r="AH28" s="6"/>
      <c r="AI28" s="6">
        <f t="shared" si="2"/>
        <v>200</v>
      </c>
      <c r="AJ28" s="18">
        <f t="shared" si="1"/>
        <v>30</v>
      </c>
    </row>
    <row r="29" spans="1:36" ht="90">
      <c r="A29" s="5">
        <v>24</v>
      </c>
      <c r="B29" s="10" t="s">
        <v>74</v>
      </c>
      <c r="C29" s="2" t="s">
        <v>26</v>
      </c>
      <c r="D29" s="3">
        <v>6000</v>
      </c>
      <c r="E29" s="3"/>
      <c r="F29" s="18"/>
      <c r="G29" s="6"/>
      <c r="H29" s="6"/>
      <c r="I29" s="6"/>
      <c r="J29" s="6"/>
      <c r="K29" s="6"/>
      <c r="L29" s="6"/>
      <c r="M29" s="6"/>
      <c r="N29" s="6"/>
      <c r="O29" s="6"/>
      <c r="P29" s="6">
        <v>20</v>
      </c>
      <c r="Q29" s="6"/>
      <c r="R29" s="6"/>
      <c r="S29" s="6">
        <f t="shared" si="10"/>
        <v>120</v>
      </c>
      <c r="T29" s="6">
        <f t="shared" si="11"/>
        <v>0</v>
      </c>
      <c r="U29" s="6"/>
      <c r="V29" s="6"/>
      <c r="W29" s="6"/>
      <c r="X29" s="6"/>
      <c r="Y29" s="6">
        <f t="shared" si="8"/>
        <v>0</v>
      </c>
      <c r="Z29" s="6">
        <f t="shared" si="9"/>
        <v>0</v>
      </c>
      <c r="AA29" s="6"/>
      <c r="AB29" s="6"/>
      <c r="AC29" s="6">
        <v>30</v>
      </c>
      <c r="AD29" s="6"/>
      <c r="AE29" s="6"/>
      <c r="AF29" s="6">
        <f t="shared" si="7"/>
        <v>180</v>
      </c>
      <c r="AG29" s="6"/>
      <c r="AH29" s="6"/>
      <c r="AI29" s="6">
        <f t="shared" si="2"/>
        <v>50</v>
      </c>
      <c r="AJ29" s="18">
        <f t="shared" si="1"/>
        <v>300</v>
      </c>
    </row>
    <row r="30" spans="1:36" ht="30">
      <c r="A30" s="5">
        <v>25</v>
      </c>
      <c r="B30" s="10" t="s">
        <v>75</v>
      </c>
      <c r="C30" s="2" t="s">
        <v>26</v>
      </c>
      <c r="D30" s="3">
        <v>17000</v>
      </c>
      <c r="E30" s="3"/>
      <c r="F30" s="18"/>
      <c r="G30" s="6"/>
      <c r="H30" s="6"/>
      <c r="I30" s="6"/>
      <c r="J30" s="6"/>
      <c r="K30" s="6"/>
      <c r="L30" s="6"/>
      <c r="M30" s="6"/>
      <c r="N30" s="6"/>
      <c r="O30" s="6"/>
      <c r="P30" s="6">
        <v>50</v>
      </c>
      <c r="Q30" s="6">
        <v>50</v>
      </c>
      <c r="R30" s="6"/>
      <c r="S30" s="6">
        <f t="shared" si="10"/>
        <v>850</v>
      </c>
      <c r="T30" s="6">
        <f t="shared" si="11"/>
        <v>850</v>
      </c>
      <c r="U30" s="6"/>
      <c r="V30" s="6"/>
      <c r="W30" s="6">
        <v>50</v>
      </c>
      <c r="X30" s="6"/>
      <c r="Y30" s="6">
        <f t="shared" si="8"/>
        <v>0</v>
      </c>
      <c r="Z30" s="6">
        <f t="shared" si="9"/>
        <v>850</v>
      </c>
      <c r="AA30" s="6"/>
      <c r="AB30" s="6"/>
      <c r="AC30" s="6">
        <v>50</v>
      </c>
      <c r="AD30" s="6"/>
      <c r="AE30" s="6"/>
      <c r="AF30" s="6">
        <f t="shared" si="7"/>
        <v>850</v>
      </c>
      <c r="AG30" s="6"/>
      <c r="AH30" s="6"/>
      <c r="AI30" s="6">
        <f t="shared" si="2"/>
        <v>200</v>
      </c>
      <c r="AJ30" s="18">
        <f t="shared" si="1"/>
        <v>3400</v>
      </c>
    </row>
    <row r="31" spans="1:36" ht="30">
      <c r="A31" s="5">
        <v>26</v>
      </c>
      <c r="B31" s="11" t="s">
        <v>76</v>
      </c>
      <c r="C31" s="8" t="s">
        <v>26</v>
      </c>
      <c r="D31" s="8">
        <v>1500</v>
      </c>
      <c r="E31" s="3"/>
      <c r="F31" s="18"/>
      <c r="G31" s="6"/>
      <c r="H31" s="6"/>
      <c r="I31" s="6"/>
      <c r="J31" s="6"/>
      <c r="K31" s="6"/>
      <c r="L31" s="6"/>
      <c r="M31" s="6"/>
      <c r="N31" s="6"/>
      <c r="O31" s="6"/>
      <c r="P31" s="6">
        <v>50</v>
      </c>
      <c r="Q31" s="6">
        <v>50</v>
      </c>
      <c r="R31" s="6"/>
      <c r="S31" s="6">
        <f t="shared" si="10"/>
        <v>75</v>
      </c>
      <c r="T31" s="6">
        <f t="shared" si="11"/>
        <v>75</v>
      </c>
      <c r="U31" s="6"/>
      <c r="V31" s="6"/>
      <c r="W31" s="6"/>
      <c r="X31" s="6"/>
      <c r="Y31" s="6">
        <f t="shared" si="8"/>
        <v>0</v>
      </c>
      <c r="Z31" s="6">
        <f t="shared" si="9"/>
        <v>0</v>
      </c>
      <c r="AA31" s="6"/>
      <c r="AB31" s="6"/>
      <c r="AC31" s="6"/>
      <c r="AD31" s="6"/>
      <c r="AE31" s="6"/>
      <c r="AF31" s="6">
        <f t="shared" si="7"/>
        <v>0</v>
      </c>
      <c r="AG31" s="6"/>
      <c r="AH31" s="6"/>
      <c r="AI31" s="6">
        <f t="shared" si="2"/>
        <v>100</v>
      </c>
      <c r="AJ31" s="18">
        <f t="shared" si="1"/>
        <v>150</v>
      </c>
    </row>
    <row r="32" spans="1:36" ht="30">
      <c r="A32" s="5">
        <v>27</v>
      </c>
      <c r="B32" s="11" t="s">
        <v>77</v>
      </c>
      <c r="C32" s="8" t="s">
        <v>26</v>
      </c>
      <c r="D32" s="8">
        <v>8000</v>
      </c>
      <c r="E32" s="3"/>
      <c r="F32" s="18"/>
      <c r="G32" s="6"/>
      <c r="H32" s="6"/>
      <c r="I32" s="6"/>
      <c r="J32" s="6"/>
      <c r="K32" s="6"/>
      <c r="L32" s="6"/>
      <c r="M32" s="6"/>
      <c r="N32" s="6"/>
      <c r="O32" s="6"/>
      <c r="P32" s="6">
        <v>10</v>
      </c>
      <c r="Q32" s="6"/>
      <c r="R32" s="6"/>
      <c r="S32" s="6">
        <f t="shared" si="10"/>
        <v>80</v>
      </c>
      <c r="T32" s="6">
        <f t="shared" si="11"/>
        <v>0</v>
      </c>
      <c r="U32" s="6"/>
      <c r="V32" s="6"/>
      <c r="W32" s="6"/>
      <c r="X32" s="6"/>
      <c r="Y32" s="6">
        <f t="shared" si="8"/>
        <v>0</v>
      </c>
      <c r="Z32" s="6">
        <f t="shared" si="9"/>
        <v>0</v>
      </c>
      <c r="AA32" s="6"/>
      <c r="AB32" s="6"/>
      <c r="AC32" s="6"/>
      <c r="AD32" s="6"/>
      <c r="AE32" s="6"/>
      <c r="AF32" s="6">
        <f t="shared" si="7"/>
        <v>0</v>
      </c>
      <c r="AG32" s="6"/>
      <c r="AH32" s="6"/>
      <c r="AI32" s="6">
        <f t="shared" si="2"/>
        <v>10</v>
      </c>
      <c r="AJ32" s="18">
        <f t="shared" si="1"/>
        <v>80</v>
      </c>
    </row>
    <row r="33" spans="1:36" ht="30">
      <c r="A33" s="5">
        <v>28</v>
      </c>
      <c r="B33" s="10" t="s">
        <v>78</v>
      </c>
      <c r="C33" s="2" t="s">
        <v>26</v>
      </c>
      <c r="D33" s="3">
        <v>36800</v>
      </c>
      <c r="E33" s="3"/>
      <c r="F33" s="18"/>
      <c r="G33" s="6"/>
      <c r="H33" s="6"/>
      <c r="I33" s="6"/>
      <c r="J33" s="6"/>
      <c r="K33" s="6"/>
      <c r="L33" s="6"/>
      <c r="M33" s="6"/>
      <c r="N33" s="6"/>
      <c r="O33" s="6"/>
      <c r="P33" s="6">
        <v>7</v>
      </c>
      <c r="Q33" s="6"/>
      <c r="R33" s="6"/>
      <c r="S33" s="6">
        <f t="shared" si="10"/>
        <v>257.60000000000002</v>
      </c>
      <c r="T33" s="6">
        <f t="shared" si="11"/>
        <v>0</v>
      </c>
      <c r="U33" s="6"/>
      <c r="V33" s="6"/>
      <c r="W33" s="6"/>
      <c r="X33" s="6"/>
      <c r="Y33" s="6">
        <f t="shared" si="8"/>
        <v>0</v>
      </c>
      <c r="Z33" s="6">
        <f t="shared" si="9"/>
        <v>0</v>
      </c>
      <c r="AA33" s="6"/>
      <c r="AB33" s="6"/>
      <c r="AC33" s="6"/>
      <c r="AD33" s="6"/>
      <c r="AE33" s="6"/>
      <c r="AF33" s="6">
        <f t="shared" si="7"/>
        <v>0</v>
      </c>
      <c r="AG33" s="6"/>
      <c r="AH33" s="6"/>
      <c r="AI33" s="6">
        <f t="shared" si="2"/>
        <v>7</v>
      </c>
      <c r="AJ33" s="18">
        <f t="shared" si="1"/>
        <v>257.60000000000002</v>
      </c>
    </row>
    <row r="34" spans="1:36" ht="30">
      <c r="A34" s="5">
        <v>29</v>
      </c>
      <c r="B34" s="10" t="s">
        <v>79</v>
      </c>
      <c r="C34" s="2" t="s">
        <v>26</v>
      </c>
      <c r="D34" s="3">
        <v>36800</v>
      </c>
      <c r="E34" s="3"/>
      <c r="F34" s="18"/>
      <c r="G34" s="6"/>
      <c r="H34" s="6"/>
      <c r="I34" s="6"/>
      <c r="J34" s="6"/>
      <c r="K34" s="6"/>
      <c r="L34" s="6"/>
      <c r="M34" s="6"/>
      <c r="N34" s="6"/>
      <c r="O34" s="6"/>
      <c r="P34" s="6">
        <v>6</v>
      </c>
      <c r="Q34" s="6"/>
      <c r="R34" s="6"/>
      <c r="S34" s="6">
        <f t="shared" si="10"/>
        <v>220.8</v>
      </c>
      <c r="T34" s="6">
        <f t="shared" si="11"/>
        <v>0</v>
      </c>
      <c r="U34" s="6"/>
      <c r="V34" s="6"/>
      <c r="W34" s="6"/>
      <c r="X34" s="6"/>
      <c r="Y34" s="6">
        <f t="shared" si="8"/>
        <v>0</v>
      </c>
      <c r="Z34" s="6">
        <f t="shared" si="9"/>
        <v>0</v>
      </c>
      <c r="AA34" s="6"/>
      <c r="AB34" s="6"/>
      <c r="AC34" s="6"/>
      <c r="AD34" s="6"/>
      <c r="AE34" s="6"/>
      <c r="AF34" s="6">
        <f t="shared" si="7"/>
        <v>0</v>
      </c>
      <c r="AG34" s="6"/>
      <c r="AH34" s="6"/>
      <c r="AI34" s="6">
        <f t="shared" si="2"/>
        <v>6</v>
      </c>
      <c r="AJ34" s="18">
        <f t="shared" si="1"/>
        <v>220.8</v>
      </c>
    </row>
    <row r="35" spans="1:36" ht="30">
      <c r="A35" s="5">
        <v>30</v>
      </c>
      <c r="B35" s="11" t="s">
        <v>80</v>
      </c>
      <c r="C35" s="8" t="s">
        <v>26</v>
      </c>
      <c r="D35" s="8">
        <v>650</v>
      </c>
      <c r="E35" s="3"/>
      <c r="F35" s="18"/>
      <c r="G35" s="6"/>
      <c r="H35" s="6"/>
      <c r="I35" s="6"/>
      <c r="J35" s="6"/>
      <c r="K35" s="6"/>
      <c r="L35" s="6"/>
      <c r="M35" s="6"/>
      <c r="N35" s="6"/>
      <c r="O35" s="6"/>
      <c r="P35" s="6">
        <v>10</v>
      </c>
      <c r="Q35" s="6"/>
      <c r="R35" s="6"/>
      <c r="S35" s="6">
        <f t="shared" si="10"/>
        <v>6.5</v>
      </c>
      <c r="T35" s="6">
        <f t="shared" si="11"/>
        <v>0</v>
      </c>
      <c r="U35" s="6"/>
      <c r="V35" s="6"/>
      <c r="W35" s="6"/>
      <c r="X35" s="6"/>
      <c r="Y35" s="6">
        <f t="shared" si="8"/>
        <v>0</v>
      </c>
      <c r="Z35" s="6">
        <f t="shared" si="9"/>
        <v>0</v>
      </c>
      <c r="AA35" s="6"/>
      <c r="AB35" s="6"/>
      <c r="AC35" s="6"/>
      <c r="AD35" s="6"/>
      <c r="AE35" s="6"/>
      <c r="AF35" s="6">
        <f t="shared" si="7"/>
        <v>0</v>
      </c>
      <c r="AG35" s="6"/>
      <c r="AH35" s="6"/>
      <c r="AI35" s="6">
        <f t="shared" si="2"/>
        <v>10</v>
      </c>
      <c r="AJ35" s="18">
        <f t="shared" si="1"/>
        <v>6.5</v>
      </c>
    </row>
    <row r="36" spans="1:36" ht="30">
      <c r="A36" s="5">
        <v>31</v>
      </c>
      <c r="B36" s="6" t="s">
        <v>81</v>
      </c>
      <c r="C36" s="8" t="s">
        <v>82</v>
      </c>
      <c r="D36" s="8">
        <v>108000</v>
      </c>
      <c r="E36" s="3"/>
      <c r="F36" s="18"/>
      <c r="G36" s="6"/>
      <c r="H36" s="6"/>
      <c r="I36" s="6"/>
      <c r="J36" s="6"/>
      <c r="K36" s="6"/>
      <c r="L36" s="6"/>
      <c r="M36" s="6"/>
      <c r="N36" s="6"/>
      <c r="O36" s="6"/>
      <c r="P36" s="6">
        <v>5</v>
      </c>
      <c r="Q36" s="6"/>
      <c r="R36" s="6"/>
      <c r="S36" s="6">
        <f t="shared" si="10"/>
        <v>540</v>
      </c>
      <c r="T36" s="6">
        <f t="shared" si="11"/>
        <v>0</v>
      </c>
      <c r="U36" s="6"/>
      <c r="V36" s="6"/>
      <c r="W36" s="6"/>
      <c r="X36" s="6"/>
      <c r="Y36" s="6">
        <f t="shared" si="8"/>
        <v>0</v>
      </c>
      <c r="Z36" s="6">
        <f t="shared" si="9"/>
        <v>0</v>
      </c>
      <c r="AA36" s="6"/>
      <c r="AB36" s="6"/>
      <c r="AC36" s="6"/>
      <c r="AD36" s="6"/>
      <c r="AE36" s="6"/>
      <c r="AF36" s="6">
        <f t="shared" si="7"/>
        <v>0</v>
      </c>
      <c r="AG36" s="6"/>
      <c r="AH36" s="6"/>
      <c r="AI36" s="6">
        <f t="shared" si="2"/>
        <v>5</v>
      </c>
      <c r="AJ36" s="18">
        <f t="shared" si="1"/>
        <v>540</v>
      </c>
    </row>
    <row r="37" spans="1:36" ht="45">
      <c r="A37" s="5">
        <v>32</v>
      </c>
      <c r="B37" s="11" t="s">
        <v>83</v>
      </c>
      <c r="C37" s="8" t="s">
        <v>26</v>
      </c>
      <c r="D37" s="8">
        <v>18500</v>
      </c>
      <c r="E37" s="3"/>
      <c r="F37" s="18"/>
      <c r="G37" s="6"/>
      <c r="H37" s="6"/>
      <c r="I37" s="6"/>
      <c r="J37" s="6"/>
      <c r="K37" s="6"/>
      <c r="L37" s="6"/>
      <c r="M37" s="6"/>
      <c r="N37" s="6"/>
      <c r="O37" s="6"/>
      <c r="P37" s="6">
        <v>10</v>
      </c>
      <c r="Q37" s="6"/>
      <c r="R37" s="6"/>
      <c r="S37" s="6">
        <f t="shared" si="10"/>
        <v>185</v>
      </c>
      <c r="T37" s="6">
        <f t="shared" si="11"/>
        <v>0</v>
      </c>
      <c r="U37" s="6"/>
      <c r="V37" s="6"/>
      <c r="W37" s="6"/>
      <c r="X37" s="6"/>
      <c r="Y37" s="6">
        <f t="shared" si="8"/>
        <v>0</v>
      </c>
      <c r="Z37" s="6">
        <f t="shared" si="9"/>
        <v>0</v>
      </c>
      <c r="AA37" s="6"/>
      <c r="AB37" s="6"/>
      <c r="AC37" s="6"/>
      <c r="AD37" s="6"/>
      <c r="AE37" s="6"/>
      <c r="AF37" s="6">
        <f t="shared" si="7"/>
        <v>0</v>
      </c>
      <c r="AG37" s="6"/>
      <c r="AH37" s="6"/>
      <c r="AI37" s="6">
        <f t="shared" si="2"/>
        <v>10</v>
      </c>
      <c r="AJ37" s="18">
        <f t="shared" si="1"/>
        <v>185</v>
      </c>
    </row>
    <row r="38" spans="1:36" ht="30">
      <c r="A38" s="5">
        <v>33</v>
      </c>
      <c r="B38" s="11" t="s">
        <v>84</v>
      </c>
      <c r="C38" s="8" t="s">
        <v>26</v>
      </c>
      <c r="D38" s="8">
        <v>8000</v>
      </c>
      <c r="E38" s="3"/>
      <c r="F38" s="18"/>
      <c r="G38" s="6"/>
      <c r="H38" s="6"/>
      <c r="I38" s="6"/>
      <c r="J38" s="6"/>
      <c r="K38" s="6"/>
      <c r="L38" s="6"/>
      <c r="M38" s="6"/>
      <c r="N38" s="6"/>
      <c r="O38" s="6"/>
      <c r="P38" s="6">
        <v>3</v>
      </c>
      <c r="Q38" s="6"/>
      <c r="R38" s="6"/>
      <c r="S38" s="6">
        <f t="shared" si="10"/>
        <v>24</v>
      </c>
      <c r="T38" s="6">
        <f t="shared" si="11"/>
        <v>0</v>
      </c>
      <c r="U38" s="6"/>
      <c r="V38" s="6"/>
      <c r="W38" s="6"/>
      <c r="X38" s="6"/>
      <c r="Y38" s="6">
        <f t="shared" si="8"/>
        <v>0</v>
      </c>
      <c r="Z38" s="6">
        <f t="shared" si="9"/>
        <v>0</v>
      </c>
      <c r="AA38" s="6"/>
      <c r="AB38" s="6"/>
      <c r="AC38" s="6"/>
      <c r="AD38" s="6"/>
      <c r="AE38" s="6"/>
      <c r="AF38" s="6">
        <f t="shared" si="7"/>
        <v>0</v>
      </c>
      <c r="AG38" s="6"/>
      <c r="AH38" s="6"/>
      <c r="AI38" s="6">
        <f t="shared" si="2"/>
        <v>3</v>
      </c>
      <c r="AJ38" s="18">
        <f t="shared" si="1"/>
        <v>24</v>
      </c>
    </row>
    <row r="39" spans="1:36" ht="30">
      <c r="A39" s="5">
        <v>34</v>
      </c>
      <c r="B39" s="11" t="s">
        <v>85</v>
      </c>
      <c r="C39" s="8" t="s">
        <v>26</v>
      </c>
      <c r="D39" s="8">
        <v>8000</v>
      </c>
      <c r="E39" s="3"/>
      <c r="F39" s="18"/>
      <c r="G39" s="6"/>
      <c r="H39" s="6"/>
      <c r="I39" s="6"/>
      <c r="J39" s="6"/>
      <c r="K39" s="6"/>
      <c r="L39" s="6"/>
      <c r="M39" s="6"/>
      <c r="N39" s="6"/>
      <c r="O39" s="6"/>
      <c r="P39" s="6">
        <v>4</v>
      </c>
      <c r="Q39" s="6"/>
      <c r="R39" s="6"/>
      <c r="S39" s="6">
        <f t="shared" si="10"/>
        <v>32</v>
      </c>
      <c r="T39" s="6">
        <f t="shared" si="11"/>
        <v>0</v>
      </c>
      <c r="U39" s="6"/>
      <c r="V39" s="6"/>
      <c r="W39" s="6"/>
      <c r="X39" s="6"/>
      <c r="Y39" s="6">
        <f t="shared" si="8"/>
        <v>0</v>
      </c>
      <c r="Z39" s="6">
        <f t="shared" si="9"/>
        <v>0</v>
      </c>
      <c r="AA39" s="6"/>
      <c r="AB39" s="6"/>
      <c r="AC39" s="6"/>
      <c r="AD39" s="6"/>
      <c r="AE39" s="6"/>
      <c r="AF39" s="6">
        <f t="shared" si="7"/>
        <v>0</v>
      </c>
      <c r="AG39" s="6"/>
      <c r="AH39" s="6"/>
      <c r="AI39" s="6">
        <f t="shared" si="2"/>
        <v>4</v>
      </c>
      <c r="AJ39" s="18">
        <f t="shared" si="1"/>
        <v>32</v>
      </c>
    </row>
    <row r="40" spans="1:36" ht="30">
      <c r="A40" s="5">
        <v>35</v>
      </c>
      <c r="B40" s="10" t="s">
        <v>86</v>
      </c>
      <c r="C40" s="2" t="s">
        <v>26</v>
      </c>
      <c r="D40" s="3">
        <v>3410</v>
      </c>
      <c r="E40" s="3"/>
      <c r="F40" s="18"/>
      <c r="G40" s="6"/>
      <c r="H40" s="6"/>
      <c r="I40" s="6"/>
      <c r="J40" s="6"/>
      <c r="K40" s="6"/>
      <c r="L40" s="6"/>
      <c r="M40" s="6"/>
      <c r="N40" s="6"/>
      <c r="O40" s="6"/>
      <c r="P40" s="6">
        <v>10</v>
      </c>
      <c r="Q40" s="6"/>
      <c r="R40" s="6"/>
      <c r="S40" s="6">
        <f t="shared" si="10"/>
        <v>34.1</v>
      </c>
      <c r="T40" s="6">
        <f t="shared" si="11"/>
        <v>0</v>
      </c>
      <c r="U40" s="6"/>
      <c r="V40" s="6"/>
      <c r="W40" s="6"/>
      <c r="X40" s="6"/>
      <c r="Y40" s="6">
        <f t="shared" si="8"/>
        <v>0</v>
      </c>
      <c r="Z40" s="6">
        <f t="shared" si="9"/>
        <v>0</v>
      </c>
      <c r="AA40" s="6"/>
      <c r="AB40" s="6"/>
      <c r="AC40" s="6"/>
      <c r="AD40" s="6"/>
      <c r="AE40" s="6"/>
      <c r="AF40" s="6">
        <f t="shared" si="7"/>
        <v>0</v>
      </c>
      <c r="AG40" s="6"/>
      <c r="AH40" s="6"/>
      <c r="AI40" s="6">
        <f t="shared" si="2"/>
        <v>10</v>
      </c>
      <c r="AJ40" s="18">
        <f t="shared" si="1"/>
        <v>34.1</v>
      </c>
    </row>
    <row r="41" spans="1:36" ht="30">
      <c r="A41" s="5">
        <v>36</v>
      </c>
      <c r="B41" s="10" t="s">
        <v>87</v>
      </c>
      <c r="C41" s="2" t="s">
        <v>26</v>
      </c>
      <c r="D41" s="3">
        <v>8000</v>
      </c>
      <c r="E41" s="3"/>
      <c r="F41" s="18"/>
      <c r="G41" s="6"/>
      <c r="H41" s="6"/>
      <c r="I41" s="6"/>
      <c r="J41" s="6"/>
      <c r="K41" s="6"/>
      <c r="L41" s="6"/>
      <c r="M41" s="6"/>
      <c r="N41" s="6"/>
      <c r="O41" s="6"/>
      <c r="P41" s="6">
        <v>2</v>
      </c>
      <c r="Q41" s="6"/>
      <c r="R41" s="6"/>
      <c r="S41" s="6">
        <f t="shared" si="10"/>
        <v>16</v>
      </c>
      <c r="T41" s="6">
        <f t="shared" si="11"/>
        <v>0</v>
      </c>
      <c r="U41" s="6"/>
      <c r="V41" s="6"/>
      <c r="W41" s="6"/>
      <c r="X41" s="6"/>
      <c r="Y41" s="6">
        <f t="shared" si="8"/>
        <v>0</v>
      </c>
      <c r="Z41" s="6">
        <f t="shared" si="9"/>
        <v>0</v>
      </c>
      <c r="AA41" s="6"/>
      <c r="AB41" s="6"/>
      <c r="AC41" s="6"/>
      <c r="AD41" s="6"/>
      <c r="AE41" s="6"/>
      <c r="AF41" s="6">
        <f t="shared" si="7"/>
        <v>0</v>
      </c>
      <c r="AG41" s="6"/>
      <c r="AH41" s="6"/>
      <c r="AI41" s="6">
        <f t="shared" si="2"/>
        <v>2</v>
      </c>
      <c r="AJ41" s="18">
        <f t="shared" si="1"/>
        <v>16</v>
      </c>
    </row>
    <row r="42" spans="1:36" ht="45">
      <c r="A42" s="5">
        <v>37</v>
      </c>
      <c r="B42" s="10" t="s">
        <v>88</v>
      </c>
      <c r="C42" s="2" t="s">
        <v>89</v>
      </c>
      <c r="D42" s="3">
        <v>60</v>
      </c>
      <c r="E42" s="3"/>
      <c r="F42" s="18"/>
      <c r="G42" s="6"/>
      <c r="H42" s="6"/>
      <c r="I42" s="6"/>
      <c r="J42" s="6"/>
      <c r="K42" s="6"/>
      <c r="L42" s="6"/>
      <c r="M42" s="6"/>
      <c r="N42" s="6"/>
      <c r="O42" s="6"/>
      <c r="P42" s="6">
        <v>2000</v>
      </c>
      <c r="Q42" s="6">
        <v>4000</v>
      </c>
      <c r="R42" s="6"/>
      <c r="S42" s="6">
        <f t="shared" si="10"/>
        <v>120</v>
      </c>
      <c r="T42" s="6">
        <f t="shared" si="11"/>
        <v>240</v>
      </c>
      <c r="U42" s="6"/>
      <c r="V42" s="6"/>
      <c r="W42" s="6"/>
      <c r="X42" s="6"/>
      <c r="Y42" s="6">
        <f t="shared" si="8"/>
        <v>0</v>
      </c>
      <c r="Z42" s="6">
        <f t="shared" si="9"/>
        <v>0</v>
      </c>
      <c r="AA42" s="6"/>
      <c r="AB42" s="6"/>
      <c r="AC42" s="6">
        <v>4000</v>
      </c>
      <c r="AD42" s="6"/>
      <c r="AE42" s="6"/>
      <c r="AF42" s="6">
        <f t="shared" si="7"/>
        <v>240</v>
      </c>
      <c r="AG42" s="6"/>
      <c r="AH42" s="6"/>
      <c r="AI42" s="6">
        <f t="shared" si="2"/>
        <v>10000</v>
      </c>
      <c r="AJ42" s="18">
        <f t="shared" si="1"/>
        <v>600</v>
      </c>
    </row>
    <row r="43" spans="1:36" ht="30">
      <c r="A43" s="5">
        <v>38</v>
      </c>
      <c r="B43" s="6" t="s">
        <v>90</v>
      </c>
      <c r="C43" s="8" t="s">
        <v>61</v>
      </c>
      <c r="D43" s="5">
        <v>30000</v>
      </c>
      <c r="E43" s="3"/>
      <c r="F43" s="18"/>
      <c r="G43" s="6"/>
      <c r="H43" s="6"/>
      <c r="I43" s="6"/>
      <c r="J43" s="6"/>
      <c r="K43" s="6"/>
      <c r="L43" s="6"/>
      <c r="M43" s="6"/>
      <c r="N43" s="6"/>
      <c r="O43" s="6"/>
      <c r="P43" s="6">
        <v>1</v>
      </c>
      <c r="Q43" s="6"/>
      <c r="R43" s="6"/>
      <c r="S43" s="6">
        <f t="shared" si="10"/>
        <v>30</v>
      </c>
      <c r="T43" s="6">
        <f t="shared" si="11"/>
        <v>0</v>
      </c>
      <c r="U43" s="6"/>
      <c r="V43" s="6"/>
      <c r="W43" s="6"/>
      <c r="X43" s="6"/>
      <c r="Y43" s="6">
        <f t="shared" si="8"/>
        <v>0</v>
      </c>
      <c r="Z43" s="6">
        <f t="shared" si="9"/>
        <v>0</v>
      </c>
      <c r="AA43" s="6"/>
      <c r="AB43" s="6"/>
      <c r="AC43" s="6"/>
      <c r="AD43" s="6"/>
      <c r="AE43" s="6"/>
      <c r="AF43" s="6">
        <f t="shared" si="7"/>
        <v>0</v>
      </c>
      <c r="AG43" s="6"/>
      <c r="AH43" s="6"/>
      <c r="AI43" s="6">
        <f t="shared" si="2"/>
        <v>1</v>
      </c>
      <c r="AJ43" s="18">
        <f t="shared" si="1"/>
        <v>30</v>
      </c>
    </row>
    <row r="44" spans="1:36" ht="30">
      <c r="A44" s="5">
        <v>39</v>
      </c>
      <c r="B44" s="4" t="s">
        <v>91</v>
      </c>
      <c r="C44" s="8" t="s">
        <v>82</v>
      </c>
      <c r="D44" s="8">
        <v>3850</v>
      </c>
      <c r="E44" s="3"/>
      <c r="F44" s="18"/>
      <c r="G44" s="6"/>
      <c r="H44" s="6"/>
      <c r="I44" s="6"/>
      <c r="J44" s="6"/>
      <c r="K44" s="6"/>
      <c r="L44" s="6"/>
      <c r="M44" s="6"/>
      <c r="N44" s="6"/>
      <c r="O44" s="6"/>
      <c r="P44" s="6">
        <v>6</v>
      </c>
      <c r="Q44" s="6"/>
      <c r="R44" s="6"/>
      <c r="S44" s="6">
        <f t="shared" si="10"/>
        <v>23.1</v>
      </c>
      <c r="T44" s="6">
        <f t="shared" si="11"/>
        <v>0</v>
      </c>
      <c r="U44" s="6"/>
      <c r="V44" s="6"/>
      <c r="W44" s="6"/>
      <c r="X44" s="6"/>
      <c r="Y44" s="6">
        <f t="shared" si="8"/>
        <v>0</v>
      </c>
      <c r="Z44" s="6">
        <f t="shared" si="9"/>
        <v>0</v>
      </c>
      <c r="AA44" s="6"/>
      <c r="AB44" s="6"/>
      <c r="AC44" s="6"/>
      <c r="AD44" s="6"/>
      <c r="AE44" s="6"/>
      <c r="AF44" s="6">
        <f t="shared" si="7"/>
        <v>0</v>
      </c>
      <c r="AG44" s="6"/>
      <c r="AH44" s="6"/>
      <c r="AI44" s="6">
        <f t="shared" si="2"/>
        <v>6</v>
      </c>
      <c r="AJ44" s="18">
        <f t="shared" si="1"/>
        <v>23.1</v>
      </c>
    </row>
    <row r="45" spans="1:36">
      <c r="A45" s="5">
        <v>40</v>
      </c>
      <c r="B45" s="10" t="s">
        <v>35</v>
      </c>
      <c r="C45" s="2" t="s">
        <v>26</v>
      </c>
      <c r="D45" s="3">
        <v>250</v>
      </c>
      <c r="E45" s="3"/>
      <c r="F45" s="18"/>
      <c r="G45" s="6"/>
      <c r="H45" s="6"/>
      <c r="I45" s="6"/>
      <c r="J45" s="6"/>
      <c r="K45" s="6"/>
      <c r="L45" s="6"/>
      <c r="M45" s="6"/>
      <c r="N45" s="6"/>
      <c r="O45" s="6"/>
      <c r="P45" s="6">
        <v>100</v>
      </c>
      <c r="Q45" s="6"/>
      <c r="R45" s="6"/>
      <c r="S45" s="6">
        <f>D45*P45/1000</f>
        <v>25</v>
      </c>
      <c r="T45" s="6">
        <f>Q45*D45/1000</f>
        <v>0</v>
      </c>
      <c r="U45" s="6"/>
      <c r="V45" s="6"/>
      <c r="W45" s="6"/>
      <c r="X45" s="6"/>
      <c r="Y45" s="6">
        <f>V45*D45/1000</f>
        <v>0</v>
      </c>
      <c r="Z45" s="6">
        <f>W45*D45/1000</f>
        <v>0</v>
      </c>
      <c r="AA45" s="6"/>
      <c r="AB45" s="6"/>
      <c r="AC45" s="6"/>
      <c r="AD45" s="6"/>
      <c r="AE45" s="6"/>
      <c r="AF45" s="6">
        <f>AC45*D45/1000</f>
        <v>0</v>
      </c>
      <c r="AG45" s="6"/>
      <c r="AH45" s="6"/>
      <c r="AI45" s="6">
        <f t="shared" si="2"/>
        <v>100</v>
      </c>
      <c r="AJ45" s="18">
        <f t="shared" si="1"/>
        <v>25</v>
      </c>
    </row>
    <row r="46" spans="1:36" ht="45">
      <c r="A46" s="5">
        <v>41</v>
      </c>
      <c r="B46" s="12" t="s">
        <v>29</v>
      </c>
      <c r="C46" s="13" t="s">
        <v>26</v>
      </c>
      <c r="D46" s="3">
        <v>156800</v>
      </c>
      <c r="E46" s="3"/>
      <c r="F46" s="18"/>
      <c r="G46" s="6"/>
      <c r="H46" s="6"/>
      <c r="I46" s="6"/>
      <c r="J46" s="6"/>
      <c r="K46" s="6"/>
      <c r="L46" s="6"/>
      <c r="M46" s="6"/>
      <c r="N46" s="6"/>
      <c r="O46" s="6"/>
      <c r="P46" s="6">
        <v>1</v>
      </c>
      <c r="Q46" s="6"/>
      <c r="R46" s="6"/>
      <c r="S46" s="6">
        <f t="shared" si="10"/>
        <v>156.80000000000001</v>
      </c>
      <c r="T46" s="6">
        <f t="shared" si="11"/>
        <v>0</v>
      </c>
      <c r="U46" s="6"/>
      <c r="V46" s="6"/>
      <c r="W46" s="6"/>
      <c r="X46" s="6"/>
      <c r="Y46" s="6">
        <f t="shared" si="8"/>
        <v>0</v>
      </c>
      <c r="Z46" s="6">
        <f t="shared" si="9"/>
        <v>0</v>
      </c>
      <c r="AA46" s="6"/>
      <c r="AB46" s="6"/>
      <c r="AC46" s="6"/>
      <c r="AD46" s="6"/>
      <c r="AE46" s="6"/>
      <c r="AF46" s="6">
        <f t="shared" si="7"/>
        <v>0</v>
      </c>
      <c r="AG46" s="6"/>
      <c r="AH46" s="6"/>
      <c r="AI46" s="6">
        <f t="shared" si="2"/>
        <v>1</v>
      </c>
      <c r="AJ46" s="18">
        <f t="shared" si="1"/>
        <v>156.80000000000001</v>
      </c>
    </row>
    <row r="47" spans="1:36" ht="45">
      <c r="A47" s="5">
        <v>42</v>
      </c>
      <c r="B47" s="12" t="s">
        <v>28</v>
      </c>
      <c r="C47" s="13" t="s">
        <v>26</v>
      </c>
      <c r="D47" s="3">
        <v>156800</v>
      </c>
      <c r="E47" s="3"/>
      <c r="F47" s="18"/>
      <c r="G47" s="6"/>
      <c r="H47" s="6"/>
      <c r="I47" s="6"/>
      <c r="J47" s="6"/>
      <c r="K47" s="6"/>
      <c r="L47" s="6"/>
      <c r="M47" s="6"/>
      <c r="N47" s="6"/>
      <c r="O47" s="6"/>
      <c r="P47" s="6">
        <v>1</v>
      </c>
      <c r="Q47" s="6"/>
      <c r="R47" s="6"/>
      <c r="S47" s="6">
        <f t="shared" si="10"/>
        <v>156.80000000000001</v>
      </c>
      <c r="T47" s="6">
        <f t="shared" si="11"/>
        <v>0</v>
      </c>
      <c r="U47" s="6"/>
      <c r="V47" s="6"/>
      <c r="W47" s="6"/>
      <c r="X47" s="6"/>
      <c r="Y47" s="6">
        <f t="shared" si="8"/>
        <v>0</v>
      </c>
      <c r="Z47" s="6">
        <f t="shared" si="9"/>
        <v>0</v>
      </c>
      <c r="AA47" s="6"/>
      <c r="AB47" s="6"/>
      <c r="AC47" s="6"/>
      <c r="AD47" s="6"/>
      <c r="AE47" s="6"/>
      <c r="AF47" s="6">
        <f t="shared" si="7"/>
        <v>0</v>
      </c>
      <c r="AG47" s="6"/>
      <c r="AH47" s="6"/>
      <c r="AI47" s="6">
        <f t="shared" si="2"/>
        <v>1</v>
      </c>
      <c r="AJ47" s="18">
        <f t="shared" si="1"/>
        <v>156.80000000000001</v>
      </c>
    </row>
    <row r="48" spans="1:36" ht="30">
      <c r="A48" s="5">
        <v>43</v>
      </c>
      <c r="B48" s="12" t="s">
        <v>31</v>
      </c>
      <c r="C48" s="13" t="s">
        <v>26</v>
      </c>
      <c r="D48" s="3">
        <v>156800</v>
      </c>
      <c r="E48" s="3"/>
      <c r="F48" s="18"/>
      <c r="G48" s="6"/>
      <c r="H48" s="6"/>
      <c r="I48" s="6"/>
      <c r="J48" s="6"/>
      <c r="K48" s="6"/>
      <c r="L48" s="6"/>
      <c r="M48" s="6"/>
      <c r="N48" s="6"/>
      <c r="O48" s="6"/>
      <c r="P48" s="6">
        <v>1</v>
      </c>
      <c r="Q48" s="6"/>
      <c r="R48" s="6"/>
      <c r="S48" s="6">
        <f t="shared" si="10"/>
        <v>156.80000000000001</v>
      </c>
      <c r="T48" s="6">
        <f t="shared" si="11"/>
        <v>0</v>
      </c>
      <c r="U48" s="6"/>
      <c r="V48" s="6"/>
      <c r="W48" s="6"/>
      <c r="X48" s="6"/>
      <c r="Y48" s="6">
        <f t="shared" si="8"/>
        <v>0</v>
      </c>
      <c r="Z48" s="6">
        <f t="shared" si="9"/>
        <v>0</v>
      </c>
      <c r="AA48" s="6"/>
      <c r="AB48" s="6"/>
      <c r="AC48" s="6"/>
      <c r="AD48" s="6"/>
      <c r="AE48" s="6"/>
      <c r="AF48" s="6">
        <f t="shared" si="7"/>
        <v>0</v>
      </c>
      <c r="AG48" s="6"/>
      <c r="AH48" s="6"/>
      <c r="AI48" s="6">
        <f t="shared" si="2"/>
        <v>1</v>
      </c>
      <c r="AJ48" s="18">
        <f t="shared" si="1"/>
        <v>156.80000000000001</v>
      </c>
    </row>
    <row r="49" spans="1:36" ht="30">
      <c r="A49" s="5">
        <v>44</v>
      </c>
      <c r="B49" s="12" t="s">
        <v>30</v>
      </c>
      <c r="C49" s="13" t="s">
        <v>26</v>
      </c>
      <c r="D49" s="3">
        <v>156800</v>
      </c>
      <c r="E49" s="3"/>
      <c r="F49" s="18"/>
      <c r="G49" s="6"/>
      <c r="H49" s="6"/>
      <c r="I49" s="6"/>
      <c r="J49" s="6"/>
      <c r="K49" s="6"/>
      <c r="L49" s="6"/>
      <c r="M49" s="6"/>
      <c r="N49" s="6"/>
      <c r="O49" s="6"/>
      <c r="P49" s="6">
        <v>1</v>
      </c>
      <c r="Q49" s="6"/>
      <c r="R49" s="6"/>
      <c r="S49" s="6">
        <f t="shared" si="10"/>
        <v>156.80000000000001</v>
      </c>
      <c r="T49" s="6">
        <f t="shared" si="11"/>
        <v>0</v>
      </c>
      <c r="U49" s="6"/>
      <c r="V49" s="6"/>
      <c r="W49" s="6"/>
      <c r="X49" s="6"/>
      <c r="Y49" s="6">
        <f t="shared" si="8"/>
        <v>0</v>
      </c>
      <c r="Z49" s="6">
        <f t="shared" si="9"/>
        <v>0</v>
      </c>
      <c r="AA49" s="6"/>
      <c r="AB49" s="6"/>
      <c r="AC49" s="6"/>
      <c r="AD49" s="6"/>
      <c r="AE49" s="6"/>
      <c r="AF49" s="6">
        <f t="shared" si="7"/>
        <v>0</v>
      </c>
      <c r="AG49" s="6"/>
      <c r="AH49" s="6"/>
      <c r="AI49" s="6">
        <f t="shared" si="2"/>
        <v>1</v>
      </c>
      <c r="AJ49" s="18">
        <f t="shared" si="1"/>
        <v>156.80000000000001</v>
      </c>
    </row>
    <row r="50" spans="1:36">
      <c r="A50" s="5">
        <v>45</v>
      </c>
      <c r="B50" s="12" t="s">
        <v>32</v>
      </c>
      <c r="C50" s="13" t="s">
        <v>26</v>
      </c>
      <c r="D50" s="3">
        <v>156800</v>
      </c>
      <c r="E50" s="3"/>
      <c r="F50" s="18"/>
      <c r="G50" s="6"/>
      <c r="H50" s="6"/>
      <c r="I50" s="6"/>
      <c r="J50" s="6"/>
      <c r="K50" s="6"/>
      <c r="L50" s="6"/>
      <c r="M50" s="6"/>
      <c r="N50" s="6"/>
      <c r="O50" s="6"/>
      <c r="P50" s="6">
        <v>1</v>
      </c>
      <c r="Q50" s="6"/>
      <c r="R50" s="6"/>
      <c r="S50" s="6">
        <f t="shared" si="10"/>
        <v>156.80000000000001</v>
      </c>
      <c r="T50" s="6">
        <f t="shared" si="11"/>
        <v>0</v>
      </c>
      <c r="U50" s="6"/>
      <c r="V50" s="6"/>
      <c r="W50" s="6"/>
      <c r="X50" s="6"/>
      <c r="Y50" s="6">
        <f t="shared" si="8"/>
        <v>0</v>
      </c>
      <c r="Z50" s="6">
        <f t="shared" si="9"/>
        <v>0</v>
      </c>
      <c r="AA50" s="6"/>
      <c r="AB50" s="6"/>
      <c r="AC50" s="6"/>
      <c r="AD50" s="6"/>
      <c r="AE50" s="6"/>
      <c r="AF50" s="6">
        <f t="shared" si="7"/>
        <v>0</v>
      </c>
      <c r="AG50" s="6"/>
      <c r="AH50" s="6"/>
      <c r="AI50" s="6">
        <f t="shared" si="2"/>
        <v>1</v>
      </c>
      <c r="AJ50" s="18">
        <f t="shared" si="1"/>
        <v>156.80000000000001</v>
      </c>
    </row>
    <row r="51" spans="1:36">
      <c r="A51" s="5">
        <v>46</v>
      </c>
      <c r="B51" s="12" t="s">
        <v>92</v>
      </c>
      <c r="C51" s="2" t="s">
        <v>26</v>
      </c>
      <c r="D51" s="3">
        <v>310</v>
      </c>
      <c r="E51" s="3"/>
      <c r="F51" s="18"/>
      <c r="G51" s="6"/>
      <c r="H51" s="6"/>
      <c r="I51" s="6"/>
      <c r="J51" s="6"/>
      <c r="K51" s="6"/>
      <c r="L51" s="6"/>
      <c r="M51" s="6"/>
      <c r="N51" s="6"/>
      <c r="O51" s="6"/>
      <c r="P51" s="6">
        <v>20</v>
      </c>
      <c r="Q51" s="6"/>
      <c r="R51" s="6"/>
      <c r="S51" s="6">
        <f t="shared" si="10"/>
        <v>6.2</v>
      </c>
      <c r="T51" s="6">
        <f t="shared" si="11"/>
        <v>0</v>
      </c>
      <c r="U51" s="6"/>
      <c r="V51" s="6"/>
      <c r="W51" s="6"/>
      <c r="X51" s="6"/>
      <c r="Y51" s="6">
        <f t="shared" si="8"/>
        <v>0</v>
      </c>
      <c r="Z51" s="6">
        <f t="shared" si="9"/>
        <v>0</v>
      </c>
      <c r="AA51" s="6"/>
      <c r="AB51" s="6"/>
      <c r="AC51" s="6"/>
      <c r="AD51" s="6"/>
      <c r="AE51" s="6"/>
      <c r="AF51" s="6">
        <f t="shared" si="7"/>
        <v>0</v>
      </c>
      <c r="AG51" s="6"/>
      <c r="AH51" s="6"/>
      <c r="AI51" s="6">
        <f t="shared" si="2"/>
        <v>20</v>
      </c>
      <c r="AJ51" s="18">
        <f t="shared" si="1"/>
        <v>6.2</v>
      </c>
    </row>
    <row r="52" spans="1:36">
      <c r="A52" s="5">
        <v>47</v>
      </c>
      <c r="B52" s="15" t="s">
        <v>94</v>
      </c>
      <c r="C52" s="2" t="s">
        <v>61</v>
      </c>
      <c r="D52" s="3">
        <v>950</v>
      </c>
      <c r="E52" s="3"/>
      <c r="F52" s="18"/>
      <c r="G52" s="6"/>
      <c r="H52" s="6"/>
      <c r="I52" s="6"/>
      <c r="J52" s="6"/>
      <c r="K52" s="6"/>
      <c r="L52" s="6"/>
      <c r="M52" s="6"/>
      <c r="N52" s="6"/>
      <c r="O52" s="6"/>
      <c r="P52" s="6">
        <v>2</v>
      </c>
      <c r="Q52" s="6"/>
      <c r="R52" s="6"/>
      <c r="S52" s="6">
        <f t="shared" si="10"/>
        <v>1.9</v>
      </c>
      <c r="T52" s="6">
        <f t="shared" si="11"/>
        <v>0</v>
      </c>
      <c r="U52" s="6"/>
      <c r="V52" s="6"/>
      <c r="W52" s="6"/>
      <c r="X52" s="6"/>
      <c r="Y52" s="6">
        <f t="shared" si="8"/>
        <v>0</v>
      </c>
      <c r="Z52" s="6">
        <f t="shared" si="9"/>
        <v>0</v>
      </c>
      <c r="AA52" s="6"/>
      <c r="AB52" s="6"/>
      <c r="AC52" s="6"/>
      <c r="AD52" s="6"/>
      <c r="AE52" s="6"/>
      <c r="AF52" s="6">
        <f t="shared" si="7"/>
        <v>0</v>
      </c>
      <c r="AG52" s="6"/>
      <c r="AH52" s="6"/>
      <c r="AI52" s="6">
        <f t="shared" si="2"/>
        <v>2</v>
      </c>
      <c r="AJ52" s="18">
        <f t="shared" si="1"/>
        <v>1.9</v>
      </c>
    </row>
    <row r="53" spans="1:36" ht="30">
      <c r="A53" s="5">
        <v>48</v>
      </c>
      <c r="B53" s="12" t="s">
        <v>93</v>
      </c>
      <c r="C53" s="2" t="s">
        <v>26</v>
      </c>
      <c r="D53" s="3">
        <v>139</v>
      </c>
      <c r="E53" s="3"/>
      <c r="F53" s="18"/>
      <c r="G53" s="6"/>
      <c r="H53" s="6"/>
      <c r="I53" s="6"/>
      <c r="J53" s="6"/>
      <c r="K53" s="6"/>
      <c r="L53" s="6"/>
      <c r="M53" s="6"/>
      <c r="N53" s="6"/>
      <c r="O53" s="6"/>
      <c r="P53" s="6">
        <v>1000</v>
      </c>
      <c r="Q53" s="6"/>
      <c r="R53" s="6"/>
      <c r="S53" s="6">
        <f t="shared" si="10"/>
        <v>139</v>
      </c>
      <c r="T53" s="6">
        <f t="shared" si="11"/>
        <v>0</v>
      </c>
      <c r="U53" s="6"/>
      <c r="V53" s="6"/>
      <c r="W53" s="6"/>
      <c r="X53" s="6"/>
      <c r="Y53" s="6">
        <f t="shared" si="8"/>
        <v>0</v>
      </c>
      <c r="Z53" s="6">
        <f t="shared" si="9"/>
        <v>0</v>
      </c>
      <c r="AA53" s="6"/>
      <c r="AB53" s="6"/>
      <c r="AC53" s="6"/>
      <c r="AD53" s="6"/>
      <c r="AE53" s="6"/>
      <c r="AF53" s="6">
        <f t="shared" si="7"/>
        <v>0</v>
      </c>
      <c r="AG53" s="6"/>
      <c r="AH53" s="6"/>
      <c r="AI53" s="6">
        <f t="shared" si="2"/>
        <v>1000</v>
      </c>
      <c r="AJ53" s="18">
        <f t="shared" si="1"/>
        <v>139</v>
      </c>
    </row>
    <row r="54" spans="1:36" ht="30">
      <c r="A54" s="5">
        <v>49</v>
      </c>
      <c r="B54" s="10" t="s">
        <v>44</v>
      </c>
      <c r="C54" s="2" t="s">
        <v>26</v>
      </c>
      <c r="D54" s="3">
        <v>21000</v>
      </c>
      <c r="E54" s="3">
        <v>1</v>
      </c>
      <c r="F54" s="18">
        <f t="shared" si="0"/>
        <v>21</v>
      </c>
      <c r="G54" s="6">
        <f t="shared" ref="G54:G65" si="12">H54+I54+J54</f>
        <v>0</v>
      </c>
      <c r="H54" s="6"/>
      <c r="I54" s="6"/>
      <c r="J54" s="6"/>
      <c r="K54" s="6">
        <f>D54*H54/1000</f>
        <v>0</v>
      </c>
      <c r="L54" s="6">
        <f>D54*I54/1000</f>
        <v>0</v>
      </c>
      <c r="M54" s="6"/>
      <c r="N54" s="6"/>
      <c r="O54" s="6"/>
      <c r="P54" s="6">
        <v>2</v>
      </c>
      <c r="Q54" s="6"/>
      <c r="R54" s="6"/>
      <c r="S54" s="6">
        <f t="shared" si="10"/>
        <v>42</v>
      </c>
      <c r="T54" s="6">
        <f t="shared" si="11"/>
        <v>0</v>
      </c>
      <c r="U54" s="6"/>
      <c r="V54" s="6"/>
      <c r="W54" s="6"/>
      <c r="X54" s="6"/>
      <c r="Y54" s="6">
        <f t="shared" si="8"/>
        <v>0</v>
      </c>
      <c r="Z54" s="6">
        <f t="shared" si="9"/>
        <v>0</v>
      </c>
      <c r="AA54" s="6"/>
      <c r="AB54" s="6"/>
      <c r="AC54" s="6"/>
      <c r="AD54" s="6"/>
      <c r="AE54" s="6"/>
      <c r="AF54" s="6">
        <f t="shared" si="7"/>
        <v>0</v>
      </c>
      <c r="AG54" s="6">
        <f>D54*AD54/1000</f>
        <v>0</v>
      </c>
      <c r="AH54" s="6">
        <f>D54*AE54/1000</f>
        <v>0</v>
      </c>
      <c r="AI54" s="6">
        <f t="shared" si="2"/>
        <v>2</v>
      </c>
      <c r="AJ54" s="18">
        <f t="shared" ref="AJ54:AJ69" si="13">K54+L54+M54+R54+S54+T54+Y54+Z54+AA54+AF54+AG54+AH54</f>
        <v>42</v>
      </c>
    </row>
    <row r="55" spans="1:36" ht="27" customHeight="1">
      <c r="A55" s="5">
        <v>50</v>
      </c>
      <c r="B55" s="6" t="s">
        <v>95</v>
      </c>
      <c r="C55" s="5" t="s">
        <v>26</v>
      </c>
      <c r="D55" s="3">
        <v>8000</v>
      </c>
      <c r="E55" s="3">
        <v>1</v>
      </c>
      <c r="F55" s="18">
        <f t="shared" si="0"/>
        <v>8</v>
      </c>
      <c r="G55" s="6">
        <f t="shared" si="12"/>
        <v>0</v>
      </c>
      <c r="H55" s="6"/>
      <c r="I55" s="6"/>
      <c r="J55" s="6"/>
      <c r="K55" s="6">
        <f>D55*H55/1000</f>
        <v>0</v>
      </c>
      <c r="L55" s="6">
        <f>D55*I55/1000</f>
        <v>0</v>
      </c>
      <c r="M55" s="6"/>
      <c r="N55" s="6"/>
      <c r="O55" s="6"/>
      <c r="P55" s="6">
        <v>10</v>
      </c>
      <c r="Q55" s="6"/>
      <c r="R55" s="6"/>
      <c r="S55" s="6">
        <f t="shared" si="10"/>
        <v>80</v>
      </c>
      <c r="T55" s="6">
        <f t="shared" si="11"/>
        <v>0</v>
      </c>
      <c r="U55" s="6"/>
      <c r="V55" s="6"/>
      <c r="W55" s="6"/>
      <c r="X55" s="6"/>
      <c r="Y55" s="6">
        <f t="shared" si="8"/>
        <v>0</v>
      </c>
      <c r="Z55" s="6">
        <f t="shared" si="9"/>
        <v>0</v>
      </c>
      <c r="AA55" s="6"/>
      <c r="AB55" s="6"/>
      <c r="AC55" s="6"/>
      <c r="AD55" s="6"/>
      <c r="AE55" s="6"/>
      <c r="AF55" s="6">
        <f t="shared" si="7"/>
        <v>0</v>
      </c>
      <c r="AG55" s="6">
        <f>D55*AD55/1000</f>
        <v>0</v>
      </c>
      <c r="AH55" s="6">
        <f>D55*AE55/1000</f>
        <v>0</v>
      </c>
      <c r="AI55" s="6">
        <f t="shared" si="2"/>
        <v>10</v>
      </c>
      <c r="AJ55" s="18">
        <f t="shared" si="13"/>
        <v>80</v>
      </c>
    </row>
    <row r="56" spans="1:36" ht="45" customHeight="1">
      <c r="A56" s="5">
        <v>51</v>
      </c>
      <c r="B56" s="10" t="s">
        <v>45</v>
      </c>
      <c r="C56" s="2" t="s">
        <v>26</v>
      </c>
      <c r="D56" s="3">
        <v>1000</v>
      </c>
      <c r="E56" s="3">
        <v>1</v>
      </c>
      <c r="F56" s="18">
        <f t="shared" si="0"/>
        <v>1</v>
      </c>
      <c r="G56" s="6">
        <f t="shared" si="12"/>
        <v>0</v>
      </c>
      <c r="H56" s="6"/>
      <c r="I56" s="6"/>
      <c r="J56" s="6"/>
      <c r="K56" s="6">
        <f>D56*H56/1000</f>
        <v>0</v>
      </c>
      <c r="L56" s="6">
        <f>D56*I56/1000</f>
        <v>0</v>
      </c>
      <c r="M56" s="6"/>
      <c r="N56" s="6"/>
      <c r="O56" s="6"/>
      <c r="P56" s="6">
        <v>20</v>
      </c>
      <c r="Q56" s="6"/>
      <c r="R56" s="6"/>
      <c r="S56" s="6">
        <f t="shared" si="10"/>
        <v>20</v>
      </c>
      <c r="T56" s="6">
        <f t="shared" si="11"/>
        <v>0</v>
      </c>
      <c r="U56" s="6"/>
      <c r="V56" s="6"/>
      <c r="W56" s="6"/>
      <c r="X56" s="6"/>
      <c r="Y56" s="6">
        <f t="shared" si="8"/>
        <v>0</v>
      </c>
      <c r="Z56" s="6">
        <f t="shared" si="9"/>
        <v>0</v>
      </c>
      <c r="AA56" s="6"/>
      <c r="AB56" s="6"/>
      <c r="AC56" s="6"/>
      <c r="AD56" s="6"/>
      <c r="AE56" s="6"/>
      <c r="AF56" s="6">
        <f t="shared" si="7"/>
        <v>0</v>
      </c>
      <c r="AG56" s="6">
        <f>D56*AD56/1000</f>
        <v>0</v>
      </c>
      <c r="AH56" s="6">
        <f>D56*AE56/1000</f>
        <v>0</v>
      </c>
      <c r="AI56" s="6">
        <f t="shared" si="2"/>
        <v>20</v>
      </c>
      <c r="AJ56" s="18">
        <f t="shared" si="13"/>
        <v>20</v>
      </c>
    </row>
    <row r="57" spans="1:36">
      <c r="A57" s="5">
        <v>52</v>
      </c>
      <c r="B57" s="17" t="s">
        <v>96</v>
      </c>
      <c r="C57" s="5" t="s">
        <v>97</v>
      </c>
      <c r="D57" s="3">
        <v>2000</v>
      </c>
      <c r="E57" s="3">
        <v>1</v>
      </c>
      <c r="F57" s="18">
        <f t="shared" si="0"/>
        <v>2</v>
      </c>
      <c r="G57" s="6">
        <f t="shared" si="12"/>
        <v>0</v>
      </c>
      <c r="H57" s="6"/>
      <c r="I57" s="6"/>
      <c r="J57" s="6"/>
      <c r="K57" s="6">
        <f>D57*H57/1000</f>
        <v>0</v>
      </c>
      <c r="L57" s="6">
        <f>D57*I57/1000</f>
        <v>0</v>
      </c>
      <c r="M57" s="6"/>
      <c r="N57" s="6"/>
      <c r="O57" s="6"/>
      <c r="P57" s="6"/>
      <c r="Q57" s="6">
        <v>5</v>
      </c>
      <c r="R57" s="6"/>
      <c r="S57" s="6"/>
      <c r="T57" s="6">
        <f t="shared" si="11"/>
        <v>10</v>
      </c>
      <c r="U57" s="6"/>
      <c r="V57" s="6"/>
      <c r="W57" s="6"/>
      <c r="X57" s="6"/>
      <c r="Y57" s="6">
        <f t="shared" si="8"/>
        <v>0</v>
      </c>
      <c r="Z57" s="6">
        <f t="shared" si="9"/>
        <v>0</v>
      </c>
      <c r="AA57" s="6"/>
      <c r="AB57" s="6"/>
      <c r="AC57" s="6">
        <v>5</v>
      </c>
      <c r="AD57" s="6"/>
      <c r="AE57" s="6"/>
      <c r="AF57" s="6">
        <f t="shared" si="7"/>
        <v>10</v>
      </c>
      <c r="AG57" s="6">
        <f>D57*AD57/1000</f>
        <v>0</v>
      </c>
      <c r="AH57" s="6">
        <f>D57*AE57/1000</f>
        <v>0</v>
      </c>
      <c r="AI57" s="6">
        <f t="shared" si="2"/>
        <v>10</v>
      </c>
      <c r="AJ57" s="18">
        <f t="shared" si="13"/>
        <v>20</v>
      </c>
    </row>
    <row r="58" spans="1:36" ht="33.75" customHeight="1">
      <c r="A58" s="5">
        <v>53</v>
      </c>
      <c r="B58" s="19" t="s">
        <v>98</v>
      </c>
      <c r="C58" s="14" t="s">
        <v>97</v>
      </c>
      <c r="D58" s="20">
        <v>990</v>
      </c>
      <c r="E58" s="3">
        <v>1</v>
      </c>
      <c r="F58" s="18">
        <f t="shared" si="0"/>
        <v>0.99</v>
      </c>
      <c r="G58" s="6">
        <f t="shared" si="12"/>
        <v>0</v>
      </c>
      <c r="H58" s="6"/>
      <c r="I58" s="6"/>
      <c r="J58" s="6"/>
      <c r="K58" s="6">
        <f>D58*H58/1000</f>
        <v>0</v>
      </c>
      <c r="L58" s="6">
        <f>D58*I58/1000</f>
        <v>0</v>
      </c>
      <c r="M58" s="6"/>
      <c r="N58" s="6"/>
      <c r="O58" s="6"/>
      <c r="P58" s="6">
        <v>10</v>
      </c>
      <c r="Q58" s="6"/>
      <c r="R58" s="6"/>
      <c r="S58" s="6">
        <v>9.9</v>
      </c>
      <c r="T58" s="6"/>
      <c r="U58" s="6"/>
      <c r="V58" s="6"/>
      <c r="W58" s="6"/>
      <c r="X58" s="6"/>
      <c r="Y58" s="6">
        <f t="shared" si="8"/>
        <v>0</v>
      </c>
      <c r="Z58" s="6"/>
      <c r="AA58" s="6"/>
      <c r="AB58" s="6"/>
      <c r="AC58" s="6"/>
      <c r="AD58" s="6"/>
      <c r="AE58" s="6"/>
      <c r="AF58" s="6">
        <f t="shared" si="7"/>
        <v>0</v>
      </c>
      <c r="AG58" s="6">
        <f>D58*AD58/1000</f>
        <v>0</v>
      </c>
      <c r="AH58" s="6">
        <f>D58*AE58/1000</f>
        <v>0</v>
      </c>
      <c r="AI58" s="6">
        <f t="shared" si="2"/>
        <v>10</v>
      </c>
      <c r="AJ58" s="18">
        <f t="shared" si="13"/>
        <v>9.9</v>
      </c>
    </row>
    <row r="59" spans="1:36">
      <c r="A59" s="5">
        <v>54</v>
      </c>
      <c r="B59" s="21" t="s">
        <v>99</v>
      </c>
      <c r="C59" s="22" t="s">
        <v>26</v>
      </c>
      <c r="D59" s="5">
        <v>100</v>
      </c>
      <c r="E59" s="3">
        <v>2</v>
      </c>
      <c r="F59" s="18">
        <f>E59*D18/1000</f>
        <v>16</v>
      </c>
      <c r="G59" s="6">
        <f t="shared" si="12"/>
        <v>0</v>
      </c>
      <c r="H59" s="6"/>
      <c r="I59" s="6"/>
      <c r="J59" s="6"/>
      <c r="K59" s="6">
        <f>D18*H59/1000</f>
        <v>0</v>
      </c>
      <c r="L59" s="6">
        <f>D18*I59/1000</f>
        <v>0</v>
      </c>
      <c r="M59" s="6"/>
      <c r="N59" s="6"/>
      <c r="O59" s="6"/>
      <c r="P59" s="6">
        <v>200</v>
      </c>
      <c r="Q59" s="6">
        <v>200</v>
      </c>
      <c r="R59" s="6"/>
      <c r="S59" s="6">
        <v>20</v>
      </c>
      <c r="T59" s="6">
        <v>20</v>
      </c>
      <c r="U59" s="6"/>
      <c r="V59" s="6"/>
      <c r="W59" s="6"/>
      <c r="X59" s="6"/>
      <c r="Y59" s="6">
        <f t="shared" si="8"/>
        <v>0</v>
      </c>
      <c r="Z59" s="6"/>
      <c r="AA59" s="6"/>
      <c r="AB59" s="6"/>
      <c r="AC59" s="6"/>
      <c r="AD59" s="6"/>
      <c r="AE59" s="6"/>
      <c r="AF59" s="6">
        <f t="shared" si="7"/>
        <v>0</v>
      </c>
      <c r="AG59" s="6">
        <f>D18*AD59/1000</f>
        <v>0</v>
      </c>
      <c r="AH59" s="6">
        <f>D18*AE59/1000</f>
        <v>0</v>
      </c>
      <c r="AI59" s="6">
        <f t="shared" si="2"/>
        <v>400</v>
      </c>
      <c r="AJ59" s="18">
        <f t="shared" si="13"/>
        <v>40</v>
      </c>
    </row>
    <row r="60" spans="1:36">
      <c r="A60" s="5">
        <v>55</v>
      </c>
      <c r="B60" s="21" t="s">
        <v>100</v>
      </c>
      <c r="C60" s="22" t="s">
        <v>97</v>
      </c>
      <c r="D60" s="5">
        <v>2160</v>
      </c>
      <c r="E60" s="3">
        <v>2</v>
      </c>
      <c r="F60" s="18">
        <f>E60*D19/1000</f>
        <v>16</v>
      </c>
      <c r="G60" s="6">
        <f t="shared" si="12"/>
        <v>0</v>
      </c>
      <c r="H60" s="6"/>
      <c r="I60" s="6"/>
      <c r="J60" s="6"/>
      <c r="K60" s="6">
        <f>D19*H60/1000</f>
        <v>0</v>
      </c>
      <c r="L60" s="6">
        <f>D19*I60/1000</f>
        <v>0</v>
      </c>
      <c r="M60" s="6"/>
      <c r="N60" s="6"/>
      <c r="O60" s="6"/>
      <c r="P60" s="6">
        <v>20</v>
      </c>
      <c r="Q60" s="6">
        <v>20</v>
      </c>
      <c r="R60" s="6"/>
      <c r="S60" s="6">
        <f>P60*D60/1000</f>
        <v>43.2</v>
      </c>
      <c r="T60" s="6">
        <f>Q60*D60/1000</f>
        <v>43.2</v>
      </c>
      <c r="U60" s="6"/>
      <c r="V60" s="6">
        <v>10</v>
      </c>
      <c r="W60" s="6"/>
      <c r="X60" s="6"/>
      <c r="Y60" s="6">
        <f t="shared" si="8"/>
        <v>21.6</v>
      </c>
      <c r="Z60" s="6"/>
      <c r="AA60" s="6"/>
      <c r="AB60" s="6"/>
      <c r="AC60" s="6">
        <v>10</v>
      </c>
      <c r="AD60" s="6"/>
      <c r="AE60" s="6"/>
      <c r="AF60" s="6">
        <f t="shared" si="7"/>
        <v>21.6</v>
      </c>
      <c r="AG60" s="6">
        <f>D19*AD60/1000</f>
        <v>0</v>
      </c>
      <c r="AH60" s="6">
        <f>D19*AE60/1000</f>
        <v>0</v>
      </c>
      <c r="AI60" s="6">
        <f t="shared" si="2"/>
        <v>60</v>
      </c>
      <c r="AJ60" s="18">
        <f t="shared" si="13"/>
        <v>129.6</v>
      </c>
    </row>
    <row r="61" spans="1:36">
      <c r="A61" s="5">
        <v>56</v>
      </c>
      <c r="B61" s="21" t="s">
        <v>101</v>
      </c>
      <c r="C61" s="14" t="s">
        <v>97</v>
      </c>
      <c r="D61" s="3">
        <v>2160</v>
      </c>
      <c r="E61" s="3">
        <v>2</v>
      </c>
      <c r="F61" s="18">
        <f t="shared" si="0"/>
        <v>4.32</v>
      </c>
      <c r="G61" s="6">
        <f t="shared" si="12"/>
        <v>0</v>
      </c>
      <c r="H61" s="6"/>
      <c r="I61" s="6"/>
      <c r="J61" s="6"/>
      <c r="K61" s="6">
        <f>D61*H61/1000</f>
        <v>0</v>
      </c>
      <c r="L61" s="6">
        <f>D61*I61/1000</f>
        <v>0</v>
      </c>
      <c r="M61" s="6"/>
      <c r="N61" s="6"/>
      <c r="O61" s="6"/>
      <c r="P61" s="6">
        <v>20</v>
      </c>
      <c r="Q61" s="6">
        <v>20</v>
      </c>
      <c r="R61" s="6"/>
      <c r="S61" s="6">
        <f>P61*D61/1000</f>
        <v>43.2</v>
      </c>
      <c r="T61" s="6">
        <f>Q61*D61/1000</f>
        <v>43.2</v>
      </c>
      <c r="U61" s="6"/>
      <c r="V61" s="6">
        <v>20</v>
      </c>
      <c r="W61" s="6"/>
      <c r="X61" s="6"/>
      <c r="Y61" s="6">
        <f t="shared" si="8"/>
        <v>43.2</v>
      </c>
      <c r="Z61" s="6"/>
      <c r="AA61" s="6"/>
      <c r="AB61" s="6"/>
      <c r="AC61" s="6">
        <v>20</v>
      </c>
      <c r="AD61" s="6"/>
      <c r="AE61" s="6"/>
      <c r="AF61" s="6">
        <f t="shared" si="7"/>
        <v>43.2</v>
      </c>
      <c r="AG61" s="6">
        <f t="shared" ref="AG61:AG73" si="14">D61*AD61/1000</f>
        <v>0</v>
      </c>
      <c r="AH61" s="6">
        <f t="shared" ref="AH61:AH73" si="15">D61*AE61/1000</f>
        <v>0</v>
      </c>
      <c r="AI61" s="6">
        <f t="shared" si="2"/>
        <v>80</v>
      </c>
      <c r="AJ61" s="18">
        <f t="shared" si="13"/>
        <v>172.8</v>
      </c>
    </row>
    <row r="62" spans="1:36">
      <c r="A62" s="5">
        <v>57</v>
      </c>
      <c r="B62" s="21" t="s">
        <v>102</v>
      </c>
      <c r="C62" s="14" t="s">
        <v>97</v>
      </c>
      <c r="D62" s="3">
        <v>2160</v>
      </c>
      <c r="E62" s="3">
        <v>20</v>
      </c>
      <c r="F62" s="18">
        <f t="shared" si="0"/>
        <v>43.2</v>
      </c>
      <c r="G62" s="6">
        <f t="shared" si="12"/>
        <v>0</v>
      </c>
      <c r="H62" s="6"/>
      <c r="I62" s="6"/>
      <c r="J62" s="6"/>
      <c r="K62" s="6">
        <f>D62*H62/1000</f>
        <v>0</v>
      </c>
      <c r="L62" s="6">
        <f>D62*I62/1000</f>
        <v>0</v>
      </c>
      <c r="M62" s="6"/>
      <c r="N62" s="6"/>
      <c r="O62" s="6"/>
      <c r="P62" s="6">
        <v>5</v>
      </c>
      <c r="Q62" s="6">
        <v>5</v>
      </c>
      <c r="R62" s="6"/>
      <c r="S62" s="6">
        <f>P62*D62/1000</f>
        <v>10.8</v>
      </c>
      <c r="T62" s="6">
        <f>Q62*D62/1000</f>
        <v>10.8</v>
      </c>
      <c r="U62" s="6"/>
      <c r="V62" s="6"/>
      <c r="W62" s="6"/>
      <c r="X62" s="6"/>
      <c r="Y62" s="6">
        <f t="shared" si="8"/>
        <v>0</v>
      </c>
      <c r="Z62" s="6"/>
      <c r="AA62" s="6"/>
      <c r="AB62" s="6"/>
      <c r="AC62" s="6">
        <v>5</v>
      </c>
      <c r="AD62" s="6"/>
      <c r="AE62" s="6"/>
      <c r="AF62" s="6">
        <f t="shared" si="7"/>
        <v>10.8</v>
      </c>
      <c r="AG62" s="6">
        <f t="shared" si="14"/>
        <v>0</v>
      </c>
      <c r="AH62" s="6">
        <f t="shared" si="15"/>
        <v>0</v>
      </c>
      <c r="AI62" s="6">
        <v>15</v>
      </c>
      <c r="AJ62" s="18">
        <f t="shared" si="13"/>
        <v>32.400000000000006</v>
      </c>
    </row>
    <row r="63" spans="1:36">
      <c r="A63" s="5">
        <v>58</v>
      </c>
      <c r="B63" s="10" t="s">
        <v>36</v>
      </c>
      <c r="C63" s="23" t="s">
        <v>37</v>
      </c>
      <c r="D63" s="3">
        <v>18000</v>
      </c>
      <c r="E63" s="3">
        <v>100</v>
      </c>
      <c r="F63" s="18">
        <f t="shared" si="0"/>
        <v>1800</v>
      </c>
      <c r="G63" s="6">
        <f t="shared" si="12"/>
        <v>0</v>
      </c>
      <c r="H63" s="6"/>
      <c r="I63" s="6"/>
      <c r="J63" s="6"/>
      <c r="K63" s="6">
        <f>D63*H63/1000</f>
        <v>0</v>
      </c>
      <c r="L63" s="6">
        <f>D63*I63/1000</f>
        <v>0</v>
      </c>
      <c r="M63" s="6"/>
      <c r="N63" s="6">
        <f>O63+P63+Q63</f>
        <v>50</v>
      </c>
      <c r="O63" s="6"/>
      <c r="P63" s="6">
        <v>50</v>
      </c>
      <c r="Q63" s="6"/>
      <c r="R63" s="6">
        <f>D63*O63/1000</f>
        <v>0</v>
      </c>
      <c r="S63" s="6">
        <f>D63*P63/1000</f>
        <v>900</v>
      </c>
      <c r="T63" s="6"/>
      <c r="U63" s="6">
        <f t="shared" ref="U63:U69" si="16">V63+W63+X63</f>
        <v>20</v>
      </c>
      <c r="V63" s="6"/>
      <c r="W63" s="6">
        <v>20</v>
      </c>
      <c r="X63" s="6"/>
      <c r="Y63" s="6">
        <f t="shared" si="8"/>
        <v>0</v>
      </c>
      <c r="Z63" s="6">
        <f>D63*W63/1000</f>
        <v>360</v>
      </c>
      <c r="AA63" s="6">
        <f>D63*X63/1000</f>
        <v>0</v>
      </c>
      <c r="AB63" s="6">
        <f t="shared" ref="AB63:AB69" si="17">AC63+AD63+AE63</f>
        <v>30</v>
      </c>
      <c r="AC63" s="6">
        <v>30</v>
      </c>
      <c r="AD63" s="6"/>
      <c r="AE63" s="6"/>
      <c r="AF63" s="6">
        <f>D63*AC63/1000</f>
        <v>540</v>
      </c>
      <c r="AG63" s="6">
        <f t="shared" si="14"/>
        <v>0</v>
      </c>
      <c r="AH63" s="6">
        <f t="shared" si="15"/>
        <v>0</v>
      </c>
      <c r="AI63" s="6">
        <f>G63+N63+U63+AB63</f>
        <v>100</v>
      </c>
      <c r="AJ63" s="18">
        <f t="shared" si="13"/>
        <v>1800</v>
      </c>
    </row>
    <row r="64" spans="1:36">
      <c r="A64" s="5">
        <v>59</v>
      </c>
      <c r="B64" s="10" t="s">
        <v>38</v>
      </c>
      <c r="C64" s="2" t="s">
        <v>37</v>
      </c>
      <c r="D64" s="3">
        <v>12000</v>
      </c>
      <c r="E64" s="3">
        <v>20</v>
      </c>
      <c r="F64" s="18">
        <f t="shared" si="0"/>
        <v>240</v>
      </c>
      <c r="G64" s="6">
        <f t="shared" si="12"/>
        <v>0</v>
      </c>
      <c r="H64" s="6"/>
      <c r="I64" s="6"/>
      <c r="J64" s="6"/>
      <c r="K64" s="6">
        <f>D64*H64/1000</f>
        <v>0</v>
      </c>
      <c r="L64" s="6">
        <f>D64*I64/1000</f>
        <v>0</v>
      </c>
      <c r="M64" s="6"/>
      <c r="N64" s="6"/>
      <c r="O64" s="6"/>
      <c r="P64" s="6">
        <v>10</v>
      </c>
      <c r="Q64" s="6"/>
      <c r="R64" s="6"/>
      <c r="S64" s="6">
        <v>120</v>
      </c>
      <c r="T64" s="6"/>
      <c r="U64" s="6">
        <f t="shared" si="16"/>
        <v>10</v>
      </c>
      <c r="V64" s="6">
        <v>10</v>
      </c>
      <c r="W64" s="6"/>
      <c r="X64" s="6"/>
      <c r="Y64" s="6">
        <f>D64*V64/1000</f>
        <v>120</v>
      </c>
      <c r="Z64" s="6"/>
      <c r="AA64" s="6"/>
      <c r="AB64" s="6"/>
      <c r="AC64" s="6"/>
      <c r="AD64" s="6"/>
      <c r="AE64" s="6"/>
      <c r="AF64" s="6"/>
      <c r="AG64" s="6">
        <f t="shared" si="14"/>
        <v>0</v>
      </c>
      <c r="AH64" s="6">
        <f t="shared" si="15"/>
        <v>0</v>
      </c>
      <c r="AI64" s="6">
        <v>20</v>
      </c>
      <c r="AJ64" s="18">
        <f t="shared" si="13"/>
        <v>240</v>
      </c>
    </row>
    <row r="65" spans="1:36" ht="30">
      <c r="A65" s="5">
        <v>60</v>
      </c>
      <c r="B65" s="10" t="s">
        <v>39</v>
      </c>
      <c r="C65" s="2" t="s">
        <v>26</v>
      </c>
      <c r="D65" s="3">
        <v>2000</v>
      </c>
      <c r="E65" s="3">
        <v>50</v>
      </c>
      <c r="F65" s="18">
        <f t="shared" si="0"/>
        <v>100</v>
      </c>
      <c r="G65" s="6">
        <f t="shared" si="12"/>
        <v>0</v>
      </c>
      <c r="H65" s="6"/>
      <c r="I65" s="6"/>
      <c r="J65" s="6"/>
      <c r="K65" s="6">
        <f>D65*H65/1000</f>
        <v>0</v>
      </c>
      <c r="L65" s="6">
        <f>D65*I65/1000</f>
        <v>0</v>
      </c>
      <c r="M65" s="6"/>
      <c r="N65" s="6"/>
      <c r="O65" s="6"/>
      <c r="P65" s="6">
        <v>50</v>
      </c>
      <c r="Q65" s="6"/>
      <c r="R65" s="6"/>
      <c r="S65" s="6">
        <v>100</v>
      </c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>
        <f t="shared" si="14"/>
        <v>0</v>
      </c>
      <c r="AH65" s="6">
        <f t="shared" si="15"/>
        <v>0</v>
      </c>
      <c r="AI65" s="6">
        <v>50</v>
      </c>
      <c r="AJ65" s="18">
        <f t="shared" si="13"/>
        <v>100</v>
      </c>
    </row>
    <row r="66" spans="1:36" ht="30">
      <c r="A66" s="5">
        <v>61</v>
      </c>
      <c r="B66" s="10" t="s">
        <v>40</v>
      </c>
      <c r="C66" s="2" t="s">
        <v>26</v>
      </c>
      <c r="D66" s="3">
        <v>2000</v>
      </c>
      <c r="E66" s="3">
        <v>100</v>
      </c>
      <c r="F66" s="18">
        <f t="shared" si="0"/>
        <v>200</v>
      </c>
      <c r="G66" s="6"/>
      <c r="H66" s="6"/>
      <c r="I66" s="6"/>
      <c r="J66" s="6"/>
      <c r="K66" s="6"/>
      <c r="L66" s="6"/>
      <c r="M66" s="6"/>
      <c r="N66" s="6">
        <f>O66+P66+Q66</f>
        <v>40</v>
      </c>
      <c r="O66" s="6"/>
      <c r="P66" s="6"/>
      <c r="Q66" s="6">
        <v>40</v>
      </c>
      <c r="R66" s="6">
        <f>D66*O66/1000</f>
        <v>0</v>
      </c>
      <c r="S66" s="6"/>
      <c r="T66" s="6">
        <f>D66*Q66/1000</f>
        <v>80</v>
      </c>
      <c r="U66" s="6">
        <f t="shared" si="16"/>
        <v>40</v>
      </c>
      <c r="V66" s="6"/>
      <c r="W66" s="6">
        <v>40</v>
      </c>
      <c r="X66" s="6"/>
      <c r="Y66" s="6"/>
      <c r="Z66" s="6">
        <f>D66*W66/1000</f>
        <v>80</v>
      </c>
      <c r="AA66" s="6">
        <f>D66*X66/1000</f>
        <v>0</v>
      </c>
      <c r="AB66" s="6">
        <f t="shared" si="17"/>
        <v>20</v>
      </c>
      <c r="AC66" s="6">
        <v>20</v>
      </c>
      <c r="AD66" s="6"/>
      <c r="AE66" s="6"/>
      <c r="AF66" s="6">
        <f>D66*AC66/1000</f>
        <v>40</v>
      </c>
      <c r="AG66" s="6">
        <f t="shared" si="14"/>
        <v>0</v>
      </c>
      <c r="AH66" s="6">
        <f t="shared" si="15"/>
        <v>0</v>
      </c>
      <c r="AI66" s="6">
        <f>G66+N66+U66+AB66</f>
        <v>100</v>
      </c>
      <c r="AJ66" s="18">
        <f t="shared" si="13"/>
        <v>200</v>
      </c>
    </row>
    <row r="67" spans="1:36" ht="30">
      <c r="A67" s="5">
        <v>62</v>
      </c>
      <c r="B67" s="10" t="s">
        <v>47</v>
      </c>
      <c r="C67" s="2" t="s">
        <v>26</v>
      </c>
      <c r="D67" s="3">
        <v>744</v>
      </c>
      <c r="E67" s="3">
        <v>100</v>
      </c>
      <c r="F67" s="18">
        <f t="shared" si="0"/>
        <v>74.400000000000006</v>
      </c>
      <c r="G67" s="6"/>
      <c r="H67" s="6"/>
      <c r="I67" s="6"/>
      <c r="J67" s="6"/>
      <c r="K67" s="6"/>
      <c r="L67" s="6"/>
      <c r="M67" s="6"/>
      <c r="N67" s="6">
        <f>O67+P67+Q67</f>
        <v>40</v>
      </c>
      <c r="O67" s="6"/>
      <c r="P67" s="6"/>
      <c r="Q67" s="6">
        <v>40</v>
      </c>
      <c r="R67" s="6">
        <f>D67*O67/1000</f>
        <v>0</v>
      </c>
      <c r="S67" s="6"/>
      <c r="T67" s="6">
        <f>D67*Q67/1000</f>
        <v>29.76</v>
      </c>
      <c r="U67" s="6">
        <f t="shared" si="16"/>
        <v>40</v>
      </c>
      <c r="V67" s="6"/>
      <c r="W67" s="6">
        <v>40</v>
      </c>
      <c r="X67" s="6"/>
      <c r="Y67" s="6"/>
      <c r="Z67" s="6">
        <f>D67*W67/1000</f>
        <v>29.76</v>
      </c>
      <c r="AA67" s="6">
        <f>D67*X67/1000</f>
        <v>0</v>
      </c>
      <c r="AB67" s="6">
        <f t="shared" si="17"/>
        <v>20</v>
      </c>
      <c r="AC67" s="6">
        <v>20</v>
      </c>
      <c r="AD67" s="6"/>
      <c r="AE67" s="6"/>
      <c r="AF67" s="6">
        <f>D67*AC67/1000</f>
        <v>14.88</v>
      </c>
      <c r="AG67" s="6">
        <f t="shared" si="14"/>
        <v>0</v>
      </c>
      <c r="AH67" s="6">
        <f t="shared" si="15"/>
        <v>0</v>
      </c>
      <c r="AI67" s="6">
        <f>G67+N67+U67+AB67</f>
        <v>100</v>
      </c>
      <c r="AJ67" s="18">
        <f t="shared" si="13"/>
        <v>74.400000000000006</v>
      </c>
    </row>
    <row r="68" spans="1:36">
      <c r="A68" s="5">
        <v>63</v>
      </c>
      <c r="B68" s="10" t="s">
        <v>103</v>
      </c>
      <c r="C68" s="2" t="s">
        <v>26</v>
      </c>
      <c r="D68" s="3">
        <v>2900</v>
      </c>
      <c r="E68" s="3"/>
      <c r="F68" s="18"/>
      <c r="G68" s="6"/>
      <c r="H68" s="6"/>
      <c r="I68" s="6"/>
      <c r="J68" s="6"/>
      <c r="K68" s="6"/>
      <c r="L68" s="6"/>
      <c r="M68" s="6"/>
      <c r="N68" s="6"/>
      <c r="O68" s="6"/>
      <c r="P68" s="6">
        <v>3</v>
      </c>
      <c r="Q68" s="6"/>
      <c r="R68" s="6"/>
      <c r="S68" s="6">
        <f>P68*D68/1000</f>
        <v>8.6999999999999993</v>
      </c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>
        <f t="shared" si="14"/>
        <v>0</v>
      </c>
      <c r="AH68" s="6">
        <f t="shared" si="15"/>
        <v>0</v>
      </c>
      <c r="AI68" s="6">
        <v>3</v>
      </c>
      <c r="AJ68" s="18">
        <f t="shared" si="13"/>
        <v>8.6999999999999993</v>
      </c>
    </row>
    <row r="69" spans="1:36">
      <c r="A69" s="5">
        <v>64</v>
      </c>
      <c r="B69" s="10" t="s">
        <v>46</v>
      </c>
      <c r="C69" s="2" t="s">
        <v>26</v>
      </c>
      <c r="D69" s="3">
        <v>12</v>
      </c>
      <c r="E69" s="3">
        <v>6000</v>
      </c>
      <c r="F69" s="18">
        <f t="shared" si="0"/>
        <v>72</v>
      </c>
      <c r="G69" s="6">
        <f>H69+I69+J69</f>
        <v>0</v>
      </c>
      <c r="H69" s="6"/>
      <c r="I69" s="6"/>
      <c r="J69" s="6"/>
      <c r="K69" s="6">
        <f>D69*H69/1000</f>
        <v>0</v>
      </c>
      <c r="L69" s="6">
        <f>D69*I69/1000</f>
        <v>0</v>
      </c>
      <c r="M69" s="6"/>
      <c r="N69" s="6">
        <f>O69+P69+Q69</f>
        <v>2400</v>
      </c>
      <c r="O69" s="6"/>
      <c r="P69" s="6">
        <v>1200</v>
      </c>
      <c r="Q69" s="6">
        <v>1200</v>
      </c>
      <c r="R69" s="6">
        <f>D69*O69/1000</f>
        <v>0</v>
      </c>
      <c r="S69" s="6">
        <v>14.4</v>
      </c>
      <c r="T69" s="6">
        <f>D69*Q69/1000</f>
        <v>14.4</v>
      </c>
      <c r="U69" s="6">
        <f t="shared" si="16"/>
        <v>1200</v>
      </c>
      <c r="V69" s="6"/>
      <c r="W69" s="6">
        <v>1200</v>
      </c>
      <c r="X69" s="6"/>
      <c r="Y69" s="6"/>
      <c r="Z69" s="6">
        <f>D69*W69/1000</f>
        <v>14.4</v>
      </c>
      <c r="AA69" s="6">
        <f>D69*X69/1000</f>
        <v>0</v>
      </c>
      <c r="AB69" s="6">
        <f t="shared" si="17"/>
        <v>2400</v>
      </c>
      <c r="AC69" s="6">
        <v>2400</v>
      </c>
      <c r="AD69" s="6"/>
      <c r="AE69" s="6"/>
      <c r="AF69" s="6">
        <f>D69*AC69/1000</f>
        <v>28.8</v>
      </c>
      <c r="AG69" s="6">
        <f t="shared" si="14"/>
        <v>0</v>
      </c>
      <c r="AH69" s="6">
        <f t="shared" si="15"/>
        <v>0</v>
      </c>
      <c r="AI69" s="6">
        <f>G69+N69+U69+AB69</f>
        <v>6000</v>
      </c>
      <c r="AJ69" s="18">
        <f t="shared" si="13"/>
        <v>72</v>
      </c>
    </row>
    <row r="70" spans="1:36" ht="30">
      <c r="A70" s="5">
        <v>65</v>
      </c>
      <c r="B70" s="12" t="s">
        <v>104</v>
      </c>
      <c r="C70" s="13" t="s">
        <v>61</v>
      </c>
      <c r="D70" s="3">
        <v>11000</v>
      </c>
      <c r="E70" s="3"/>
      <c r="F70" s="18"/>
      <c r="G70" s="6"/>
      <c r="H70" s="6"/>
      <c r="I70" s="6"/>
      <c r="J70" s="6"/>
      <c r="K70" s="6"/>
      <c r="L70" s="6"/>
      <c r="M70" s="6"/>
      <c r="N70" s="6"/>
      <c r="O70" s="6"/>
      <c r="P70" s="6">
        <v>1</v>
      </c>
      <c r="Q70" s="6"/>
      <c r="R70" s="6"/>
      <c r="S70" s="6">
        <f t="shared" ref="S70:S79" si="18">D70*P70/1000</f>
        <v>11</v>
      </c>
      <c r="T70" s="6">
        <f t="shared" ref="T70:T79" si="19">Q70*D70/1000</f>
        <v>0</v>
      </c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>
        <f t="shared" si="14"/>
        <v>0</v>
      </c>
      <c r="AH70" s="6">
        <f t="shared" si="15"/>
        <v>0</v>
      </c>
      <c r="AI70" s="6">
        <v>1</v>
      </c>
      <c r="AJ70" s="18">
        <f t="shared" ref="AJ70:AJ79" si="20">K70+L70+M70+R70+S70+T70+Y70+Z70+AA70+AF70+AG70+AH70</f>
        <v>11</v>
      </c>
    </row>
    <row r="71" spans="1:36" ht="30">
      <c r="A71" s="5">
        <v>66</v>
      </c>
      <c r="B71" s="12" t="s">
        <v>105</v>
      </c>
      <c r="C71" s="13" t="s">
        <v>97</v>
      </c>
      <c r="D71" s="3">
        <v>1700</v>
      </c>
      <c r="E71" s="3"/>
      <c r="F71" s="18"/>
      <c r="G71" s="6"/>
      <c r="H71" s="6"/>
      <c r="I71" s="6"/>
      <c r="J71" s="6"/>
      <c r="K71" s="6"/>
      <c r="L71" s="6"/>
      <c r="M71" s="6"/>
      <c r="N71" s="6"/>
      <c r="O71" s="6"/>
      <c r="P71" s="6">
        <v>20</v>
      </c>
      <c r="Q71" s="6"/>
      <c r="R71" s="6"/>
      <c r="S71" s="6">
        <f t="shared" si="18"/>
        <v>34</v>
      </c>
      <c r="T71" s="6">
        <f t="shared" si="19"/>
        <v>0</v>
      </c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>
        <f t="shared" si="14"/>
        <v>0</v>
      </c>
      <c r="AH71" s="6">
        <f t="shared" si="15"/>
        <v>0</v>
      </c>
      <c r="AI71" s="6">
        <v>20</v>
      </c>
      <c r="AJ71" s="18">
        <f t="shared" si="20"/>
        <v>34</v>
      </c>
    </row>
    <row r="72" spans="1:36">
      <c r="A72" s="5">
        <v>67</v>
      </c>
      <c r="B72" s="12" t="s">
        <v>106</v>
      </c>
      <c r="C72" s="13" t="s">
        <v>97</v>
      </c>
      <c r="D72" s="3">
        <v>8000</v>
      </c>
      <c r="E72" s="3"/>
      <c r="F72" s="18"/>
      <c r="G72" s="6"/>
      <c r="H72" s="6"/>
      <c r="I72" s="6"/>
      <c r="J72" s="6"/>
      <c r="K72" s="6"/>
      <c r="L72" s="6"/>
      <c r="M72" s="6"/>
      <c r="N72" s="6"/>
      <c r="O72" s="6"/>
      <c r="P72" s="6">
        <v>10</v>
      </c>
      <c r="Q72" s="6"/>
      <c r="R72" s="6"/>
      <c r="S72" s="6">
        <f t="shared" si="18"/>
        <v>80</v>
      </c>
      <c r="T72" s="6">
        <f t="shared" si="19"/>
        <v>0</v>
      </c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>
        <f t="shared" si="14"/>
        <v>0</v>
      </c>
      <c r="AH72" s="6">
        <f t="shared" si="15"/>
        <v>0</v>
      </c>
      <c r="AI72" s="6">
        <v>10</v>
      </c>
      <c r="AJ72" s="18">
        <f t="shared" si="20"/>
        <v>80</v>
      </c>
    </row>
    <row r="73" spans="1:36">
      <c r="A73" s="5">
        <v>68</v>
      </c>
      <c r="B73" s="12" t="s">
        <v>107</v>
      </c>
      <c r="C73" s="13" t="s">
        <v>26</v>
      </c>
      <c r="D73" s="3">
        <v>7000</v>
      </c>
      <c r="E73" s="3"/>
      <c r="F73" s="18"/>
      <c r="G73" s="6"/>
      <c r="H73" s="6"/>
      <c r="I73" s="6"/>
      <c r="J73" s="6"/>
      <c r="K73" s="6"/>
      <c r="L73" s="6"/>
      <c r="M73" s="6"/>
      <c r="N73" s="6"/>
      <c r="O73" s="6"/>
      <c r="P73" s="6">
        <v>5</v>
      </c>
      <c r="Q73" s="6"/>
      <c r="R73" s="6"/>
      <c r="S73" s="6">
        <f t="shared" si="18"/>
        <v>35</v>
      </c>
      <c r="T73" s="6">
        <f t="shared" si="19"/>
        <v>0</v>
      </c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>
        <f t="shared" si="14"/>
        <v>0</v>
      </c>
      <c r="AH73" s="6">
        <f t="shared" si="15"/>
        <v>0</v>
      </c>
      <c r="AI73" s="6">
        <v>5</v>
      </c>
      <c r="AJ73" s="18">
        <f t="shared" si="20"/>
        <v>35</v>
      </c>
    </row>
    <row r="74" spans="1:36" ht="30">
      <c r="A74" s="5">
        <v>69</v>
      </c>
      <c r="B74" s="12" t="s">
        <v>108</v>
      </c>
      <c r="C74" s="13" t="s">
        <v>26</v>
      </c>
      <c r="D74" s="3">
        <v>8200</v>
      </c>
      <c r="E74" s="3"/>
      <c r="F74" s="18"/>
      <c r="G74" s="6"/>
      <c r="H74" s="6"/>
      <c r="I74" s="6"/>
      <c r="J74" s="6"/>
      <c r="K74" s="6"/>
      <c r="L74" s="6"/>
      <c r="M74" s="6"/>
      <c r="N74" s="6"/>
      <c r="O74" s="6"/>
      <c r="P74" s="6">
        <v>10</v>
      </c>
      <c r="Q74" s="6"/>
      <c r="R74" s="6"/>
      <c r="S74" s="6">
        <f t="shared" si="18"/>
        <v>82</v>
      </c>
      <c r="T74" s="6">
        <f t="shared" si="19"/>
        <v>0</v>
      </c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>
        <v>10</v>
      </c>
      <c r="AJ74" s="18">
        <f t="shared" si="20"/>
        <v>82</v>
      </c>
    </row>
    <row r="75" spans="1:36" ht="30">
      <c r="A75" s="5">
        <v>70</v>
      </c>
      <c r="B75" s="12" t="s">
        <v>109</v>
      </c>
      <c r="C75" s="13" t="s">
        <v>26</v>
      </c>
      <c r="D75" s="3">
        <v>14400</v>
      </c>
      <c r="E75" s="3"/>
      <c r="F75" s="18"/>
      <c r="G75" s="6"/>
      <c r="H75" s="6"/>
      <c r="I75" s="6"/>
      <c r="J75" s="6"/>
      <c r="K75" s="6"/>
      <c r="L75" s="6"/>
      <c r="M75" s="6"/>
      <c r="N75" s="6"/>
      <c r="O75" s="6"/>
      <c r="P75" s="6">
        <v>5</v>
      </c>
      <c r="Q75" s="6"/>
      <c r="R75" s="6"/>
      <c r="S75" s="6">
        <f t="shared" si="18"/>
        <v>72</v>
      </c>
      <c r="T75" s="6">
        <f t="shared" si="19"/>
        <v>0</v>
      </c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>
        <v>5</v>
      </c>
      <c r="AJ75" s="18">
        <f t="shared" si="20"/>
        <v>72</v>
      </c>
    </row>
    <row r="76" spans="1:36" ht="45">
      <c r="A76" s="5">
        <v>71</v>
      </c>
      <c r="B76" s="12" t="s">
        <v>110</v>
      </c>
      <c r="C76" s="13" t="s">
        <v>26</v>
      </c>
      <c r="D76" s="3">
        <v>26000</v>
      </c>
      <c r="E76" s="3"/>
      <c r="F76" s="18"/>
      <c r="G76" s="6"/>
      <c r="H76" s="6"/>
      <c r="I76" s="6"/>
      <c r="J76" s="6"/>
      <c r="K76" s="6"/>
      <c r="L76" s="6"/>
      <c r="M76" s="6"/>
      <c r="N76" s="6"/>
      <c r="O76" s="6"/>
      <c r="P76" s="6">
        <v>2</v>
      </c>
      <c r="Q76" s="6"/>
      <c r="R76" s="6"/>
      <c r="S76" s="6">
        <f t="shared" si="18"/>
        <v>52</v>
      </c>
      <c r="T76" s="6">
        <f t="shared" si="19"/>
        <v>0</v>
      </c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>
        <v>2</v>
      </c>
      <c r="AJ76" s="18">
        <f t="shared" si="20"/>
        <v>52</v>
      </c>
    </row>
    <row r="77" spans="1:36" ht="60">
      <c r="A77" s="5">
        <v>72</v>
      </c>
      <c r="B77" s="12" t="s">
        <v>111</v>
      </c>
      <c r="C77" s="13" t="s">
        <v>26</v>
      </c>
      <c r="D77" s="3">
        <v>12000</v>
      </c>
      <c r="E77" s="3"/>
      <c r="F77" s="18"/>
      <c r="G77" s="6"/>
      <c r="H77" s="6"/>
      <c r="I77" s="6"/>
      <c r="J77" s="6"/>
      <c r="K77" s="6"/>
      <c r="L77" s="6"/>
      <c r="M77" s="6"/>
      <c r="N77" s="6"/>
      <c r="O77" s="6"/>
      <c r="P77" s="6">
        <v>2</v>
      </c>
      <c r="Q77" s="6"/>
      <c r="R77" s="6"/>
      <c r="S77" s="6">
        <f t="shared" si="18"/>
        <v>24</v>
      </c>
      <c r="T77" s="6">
        <f t="shared" si="19"/>
        <v>0</v>
      </c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>
        <v>2</v>
      </c>
      <c r="AJ77" s="18">
        <f t="shared" si="20"/>
        <v>24</v>
      </c>
    </row>
    <row r="78" spans="1:36" ht="45">
      <c r="A78" s="5">
        <v>73</v>
      </c>
      <c r="B78" s="12" t="s">
        <v>112</v>
      </c>
      <c r="C78" s="13" t="s">
        <v>26</v>
      </c>
      <c r="D78" s="3">
        <v>3000</v>
      </c>
      <c r="E78" s="3"/>
      <c r="F78" s="18"/>
      <c r="G78" s="6"/>
      <c r="H78" s="6"/>
      <c r="I78" s="6"/>
      <c r="J78" s="6"/>
      <c r="K78" s="6"/>
      <c r="L78" s="6"/>
      <c r="M78" s="6"/>
      <c r="N78" s="6"/>
      <c r="O78" s="6"/>
      <c r="P78" s="6">
        <v>1</v>
      </c>
      <c r="Q78" s="6"/>
      <c r="R78" s="6"/>
      <c r="S78" s="6">
        <f t="shared" si="18"/>
        <v>3</v>
      </c>
      <c r="T78" s="6">
        <f t="shared" si="19"/>
        <v>0</v>
      </c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>
        <v>1</v>
      </c>
      <c r="AJ78" s="18">
        <f t="shared" si="20"/>
        <v>3</v>
      </c>
    </row>
    <row r="79" spans="1:36" ht="45">
      <c r="A79" s="5">
        <v>74</v>
      </c>
      <c r="B79" s="12" t="s">
        <v>113</v>
      </c>
      <c r="C79" s="13" t="s">
        <v>26</v>
      </c>
      <c r="D79" s="3">
        <v>3000</v>
      </c>
      <c r="E79" s="3"/>
      <c r="F79" s="18"/>
      <c r="G79" s="6"/>
      <c r="H79" s="6"/>
      <c r="I79" s="6"/>
      <c r="J79" s="6"/>
      <c r="K79" s="6"/>
      <c r="L79" s="6"/>
      <c r="M79" s="6"/>
      <c r="N79" s="6"/>
      <c r="O79" s="6"/>
      <c r="P79" s="6">
        <v>1</v>
      </c>
      <c r="Q79" s="6"/>
      <c r="R79" s="6"/>
      <c r="S79" s="6">
        <f t="shared" si="18"/>
        <v>3</v>
      </c>
      <c r="T79" s="6">
        <f t="shared" si="19"/>
        <v>0</v>
      </c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>
        <v>1</v>
      </c>
      <c r="AJ79" s="18">
        <f t="shared" si="20"/>
        <v>3</v>
      </c>
    </row>
    <row r="80" spans="1:36">
      <c r="B80" s="17" t="s">
        <v>42</v>
      </c>
      <c r="C80" s="17"/>
      <c r="D80" s="17"/>
      <c r="E80" s="17"/>
      <c r="F80" s="24">
        <f>SUM(F6:F71)</f>
        <v>2608.9100000000003</v>
      </c>
      <c r="G80" s="24"/>
      <c r="H80" s="24"/>
      <c r="I80" s="24"/>
      <c r="J80" s="24"/>
      <c r="K80" s="24">
        <f>SUM(K6:K71)</f>
        <v>0</v>
      </c>
      <c r="L80" s="24">
        <f>SUM(L6:L71)</f>
        <v>0</v>
      </c>
      <c r="M80" s="24"/>
      <c r="N80" s="24"/>
      <c r="O80" s="24"/>
      <c r="P80" s="24"/>
      <c r="Q80" s="24"/>
      <c r="R80" s="24"/>
      <c r="S80" s="24"/>
      <c r="T80" s="24"/>
      <c r="U80" s="24"/>
      <c r="V80" s="24"/>
      <c r="W80" s="24"/>
      <c r="X80" s="24"/>
      <c r="Y80" s="24"/>
      <c r="Z80" s="24"/>
      <c r="AA80" s="24"/>
      <c r="AB80" s="24"/>
      <c r="AC80" s="24"/>
      <c r="AD80" s="24"/>
      <c r="AE80" s="24"/>
      <c r="AF80" s="24"/>
      <c r="AG80" s="24">
        <f>SUM(AG6:AG73)</f>
        <v>0</v>
      </c>
      <c r="AH80" s="24">
        <f>SUM(AH6:AH73)</f>
        <v>0</v>
      </c>
      <c r="AI80" s="24"/>
      <c r="AJ80" s="25">
        <f>SUM(AJ6:AJ79)</f>
        <v>12949.899999999998</v>
      </c>
    </row>
    <row r="82" spans="2:3">
      <c r="B82" s="26" t="s">
        <v>48</v>
      </c>
      <c r="C82" s="26" t="s">
        <v>49</v>
      </c>
    </row>
  </sheetData>
  <mergeCells count="18">
    <mergeCell ref="G3:M3"/>
    <mergeCell ref="N3:T3"/>
    <mergeCell ref="U3:AA3"/>
    <mergeCell ref="AI3:AJ4"/>
    <mergeCell ref="G4:J4"/>
    <mergeCell ref="K4:M4"/>
    <mergeCell ref="N4:Q4"/>
    <mergeCell ref="R4:T4"/>
    <mergeCell ref="U4:X4"/>
    <mergeCell ref="Y4:AA4"/>
    <mergeCell ref="AB4:AE4"/>
    <mergeCell ref="AF4:AH4"/>
    <mergeCell ref="AB3:AH3"/>
    <mergeCell ref="E3:F4"/>
    <mergeCell ref="A3:A5"/>
    <mergeCell ref="B3:B5"/>
    <mergeCell ref="C3:C5"/>
    <mergeCell ref="D3:D5"/>
  </mergeCells>
  <pageMargins left="0.15748031496062992" right="0.19685039370078741" top="0.19685039370078741" bottom="0.19685039370078741" header="0.51181102362204722" footer="0.51181102362204722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имн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2019-04-11T09:42:11Z</cp:lastPrinted>
  <dcterms:created xsi:type="dcterms:W3CDTF">2019-02-20T02:41:12Z</dcterms:created>
  <dcterms:modified xsi:type="dcterms:W3CDTF">2019-04-11T09:43:04Z</dcterms:modified>
</cp:coreProperties>
</file>