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0" windowWidth="22980" windowHeight="8730"/>
  </bookViews>
  <sheets>
    <sheet name="лабор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S40" i="1"/>
  <c r="S39"/>
  <c r="S38"/>
  <c r="S37"/>
  <c r="S36"/>
  <c r="S35"/>
  <c r="S34"/>
  <c r="S33"/>
  <c r="S32"/>
  <c r="S31"/>
  <c r="S30"/>
  <c r="S29"/>
  <c r="N28"/>
  <c r="S28"/>
  <c r="N18"/>
  <c r="N17"/>
  <c r="N16"/>
  <c r="N15"/>
  <c r="N14"/>
  <c r="N13"/>
  <c r="N12"/>
  <c r="AI46" i="2" l="1"/>
  <c r="AH46"/>
  <c r="AG46"/>
  <c r="AB46"/>
  <c r="AA46"/>
  <c r="Z46"/>
  <c r="U46"/>
  <c r="T46"/>
  <c r="S46"/>
  <c r="N46"/>
  <c r="M46"/>
  <c r="L46"/>
  <c r="I46"/>
  <c r="AC45"/>
  <c r="Y45"/>
  <c r="Q45"/>
  <c r="P45"/>
  <c r="O45"/>
  <c r="K45"/>
  <c r="AM45" s="1"/>
  <c r="J45"/>
  <c r="Q44"/>
  <c r="P44"/>
  <c r="O44"/>
  <c r="K44"/>
  <c r="AM44" s="1"/>
  <c r="J44"/>
  <c r="Q43"/>
  <c r="P43"/>
  <c r="O43"/>
  <c r="K43"/>
  <c r="AM43" s="1"/>
  <c r="J43"/>
  <c r="AJ42"/>
  <c r="AF42"/>
  <c r="Q42"/>
  <c r="P42"/>
  <c r="O42"/>
  <c r="K42"/>
  <c r="J42"/>
  <c r="Q41"/>
  <c r="P41"/>
  <c r="O41"/>
  <c r="K41"/>
  <c r="AM41" s="1"/>
  <c r="J41"/>
  <c r="Q40"/>
  <c r="P40"/>
  <c r="O40"/>
  <c r="K40"/>
  <c r="AM40" s="1"/>
  <c r="J40"/>
  <c r="Q39"/>
  <c r="P39"/>
  <c r="O39"/>
  <c r="K39"/>
  <c r="AM39" s="1"/>
  <c r="J39"/>
  <c r="Q38"/>
  <c r="P38"/>
  <c r="O38"/>
  <c r="K38"/>
  <c r="AM38" s="1"/>
  <c r="J38"/>
  <c r="AD37"/>
  <c r="Y37"/>
  <c r="V37"/>
  <c r="R37"/>
  <c r="Q37"/>
  <c r="P37"/>
  <c r="O37"/>
  <c r="K37"/>
  <c r="J37"/>
  <c r="Q36"/>
  <c r="P36"/>
  <c r="O36"/>
  <c r="K36"/>
  <c r="AM36" s="1"/>
  <c r="J36"/>
  <c r="AE35"/>
  <c r="Y35"/>
  <c r="Q35"/>
  <c r="P35"/>
  <c r="O35"/>
  <c r="K35"/>
  <c r="AM35" s="1"/>
  <c r="J35"/>
  <c r="AK34"/>
  <c r="AF34"/>
  <c r="AE34"/>
  <c r="Y34"/>
  <c r="X34"/>
  <c r="R34"/>
  <c r="Q34"/>
  <c r="P34"/>
  <c r="O34"/>
  <c r="K34"/>
  <c r="J34"/>
  <c r="AE33"/>
  <c r="Y33"/>
  <c r="Q33"/>
  <c r="P33"/>
  <c r="O33"/>
  <c r="K33"/>
  <c r="AM33" s="1"/>
  <c r="J33"/>
  <c r="AK32"/>
  <c r="AF32"/>
  <c r="W32"/>
  <c r="R32"/>
  <c r="Q32"/>
  <c r="P32"/>
  <c r="O32"/>
  <c r="K32"/>
  <c r="J32"/>
  <c r="W31"/>
  <c r="AN31" s="1"/>
  <c r="R31"/>
  <c r="AM31" s="1"/>
  <c r="J31"/>
  <c r="W30"/>
  <c r="AN30" s="1"/>
  <c r="R30"/>
  <c r="AM30" s="1"/>
  <c r="J30"/>
  <c r="AK29"/>
  <c r="AF29"/>
  <c r="AC29"/>
  <c r="Y29"/>
  <c r="W29"/>
  <c r="V29"/>
  <c r="R29"/>
  <c r="Q29"/>
  <c r="P29"/>
  <c r="O29"/>
  <c r="K29"/>
  <c r="J29"/>
  <c r="Q28"/>
  <c r="P28"/>
  <c r="O28"/>
  <c r="K28"/>
  <c r="AM28" s="1"/>
  <c r="J28"/>
  <c r="Q27"/>
  <c r="P27"/>
  <c r="O27"/>
  <c r="K27"/>
  <c r="AM27" s="1"/>
  <c r="J27"/>
  <c r="Q26"/>
  <c r="P26"/>
  <c r="O26"/>
  <c r="K26"/>
  <c r="AM26" s="1"/>
  <c r="J26"/>
  <c r="Q25"/>
  <c r="P25"/>
  <c r="O25"/>
  <c r="K25"/>
  <c r="AM25" s="1"/>
  <c r="J25"/>
  <c r="AK24"/>
  <c r="AF24"/>
  <c r="AM24" s="1"/>
  <c r="P24"/>
  <c r="O24"/>
  <c r="J24"/>
  <c r="AE23"/>
  <c r="Y23"/>
  <c r="Q23"/>
  <c r="P23"/>
  <c r="O23"/>
  <c r="K23"/>
  <c r="AM23" s="1"/>
  <c r="J23"/>
  <c r="Q22"/>
  <c r="P22"/>
  <c r="O22"/>
  <c r="K22"/>
  <c r="AM22" s="1"/>
  <c r="J22"/>
  <c r="Q21"/>
  <c r="P21"/>
  <c r="O21"/>
  <c r="K21"/>
  <c r="AM21" s="1"/>
  <c r="J21"/>
  <c r="Q20"/>
  <c r="P20"/>
  <c r="O20"/>
  <c r="K20"/>
  <c r="AM20" s="1"/>
  <c r="J20"/>
  <c r="Q19"/>
  <c r="P19"/>
  <c r="O19"/>
  <c r="K19"/>
  <c r="AM19" s="1"/>
  <c r="J19"/>
  <c r="Q18"/>
  <c r="P18"/>
  <c r="O18"/>
  <c r="K18"/>
  <c r="AM18" s="1"/>
  <c r="J18"/>
  <c r="Q17"/>
  <c r="P17"/>
  <c r="O17"/>
  <c r="K17"/>
  <c r="AM17" s="1"/>
  <c r="J17"/>
  <c r="Q16"/>
  <c r="P16"/>
  <c r="O16"/>
  <c r="K16"/>
  <c r="AM16" s="1"/>
  <c r="J16"/>
  <c r="AE15"/>
  <c r="Y15"/>
  <c r="Q15"/>
  <c r="P15"/>
  <c r="O15"/>
  <c r="K15"/>
  <c r="AM15" s="1"/>
  <c r="J15"/>
  <c r="V14"/>
  <c r="AN14" s="1"/>
  <c r="R14"/>
  <c r="AM14" s="1"/>
  <c r="J14"/>
  <c r="AK13"/>
  <c r="AF13"/>
  <c r="X13"/>
  <c r="R13"/>
  <c r="Q13"/>
  <c r="P13"/>
  <c r="O13"/>
  <c r="K13"/>
  <c r="J13"/>
  <c r="AK12"/>
  <c r="AF12"/>
  <c r="AD12"/>
  <c r="Y12"/>
  <c r="V12"/>
  <c r="R12"/>
  <c r="Q12"/>
  <c r="P12"/>
  <c r="O12"/>
  <c r="K12"/>
  <c r="J12"/>
  <c r="AD11"/>
  <c r="Y11"/>
  <c r="Q11"/>
  <c r="P11"/>
  <c r="O11"/>
  <c r="K11"/>
  <c r="AM11" s="1"/>
  <c r="J11"/>
  <c r="AD10"/>
  <c r="Y10"/>
  <c r="Q10"/>
  <c r="P10"/>
  <c r="O10"/>
  <c r="K10"/>
  <c r="AM10" s="1"/>
  <c r="J10"/>
  <c r="AD9"/>
  <c r="Y9"/>
  <c r="Q9"/>
  <c r="P9"/>
  <c r="O9"/>
  <c r="K9"/>
  <c r="AM9" s="1"/>
  <c r="J9"/>
  <c r="Q8"/>
  <c r="P8"/>
  <c r="O8"/>
  <c r="K8"/>
  <c r="AM8" s="1"/>
  <c r="J8"/>
  <c r="V7"/>
  <c r="R7"/>
  <c r="AM7" s="1"/>
  <c r="P7"/>
  <c r="O7"/>
  <c r="J7"/>
  <c r="AL46"/>
  <c r="Q6"/>
  <c r="P6"/>
  <c r="O6"/>
  <c r="K6"/>
  <c r="AM6" s="1"/>
  <c r="J6"/>
  <c r="Y40" i="1"/>
  <c r="U40"/>
  <c r="M40"/>
  <c r="L40"/>
  <c r="K40"/>
  <c r="G40"/>
  <c r="F40"/>
  <c r="M39"/>
  <c r="L39"/>
  <c r="K39"/>
  <c r="G39"/>
  <c r="F39"/>
  <c r="M38"/>
  <c r="L38"/>
  <c r="K38"/>
  <c r="G38"/>
  <c r="F38"/>
  <c r="AF37"/>
  <c r="AB37"/>
  <c r="M37"/>
  <c r="L37"/>
  <c r="K37"/>
  <c r="G37"/>
  <c r="F37"/>
  <c r="M36"/>
  <c r="L36"/>
  <c r="K36"/>
  <c r="G36"/>
  <c r="F36"/>
  <c r="M35"/>
  <c r="L35"/>
  <c r="K35"/>
  <c r="G35"/>
  <c r="F35"/>
  <c r="M34"/>
  <c r="L34"/>
  <c r="K34"/>
  <c r="G34"/>
  <c r="F34"/>
  <c r="M33"/>
  <c r="L33"/>
  <c r="K33"/>
  <c r="G33"/>
  <c r="F33"/>
  <c r="Z32"/>
  <c r="U32"/>
  <c r="R32"/>
  <c r="N32"/>
  <c r="M32"/>
  <c r="L32"/>
  <c r="K32"/>
  <c r="G32"/>
  <c r="F32"/>
  <c r="M31"/>
  <c r="L31"/>
  <c r="K31"/>
  <c r="G31"/>
  <c r="F31"/>
  <c r="AA30"/>
  <c r="U30"/>
  <c r="M30"/>
  <c r="L30"/>
  <c r="K30"/>
  <c r="G30"/>
  <c r="F30"/>
  <c r="AG29"/>
  <c r="AB29"/>
  <c r="AA29"/>
  <c r="U29"/>
  <c r="T29"/>
  <c r="N29"/>
  <c r="M29"/>
  <c r="L29"/>
  <c r="K29"/>
  <c r="G29"/>
  <c r="F29"/>
  <c r="AA28"/>
  <c r="U28"/>
  <c r="M28"/>
  <c r="L28"/>
  <c r="K28"/>
  <c r="G28"/>
  <c r="AI28" s="1"/>
  <c r="F28"/>
  <c r="AG27"/>
  <c r="AB27"/>
  <c r="S27"/>
  <c r="N27"/>
  <c r="M27"/>
  <c r="L27"/>
  <c r="K27"/>
  <c r="G27"/>
  <c r="AI27" s="1"/>
  <c r="F27"/>
  <c r="S26"/>
  <c r="N26"/>
  <c r="AI26" s="1"/>
  <c r="F26"/>
  <c r="S25"/>
  <c r="N25"/>
  <c r="F25"/>
  <c r="AG24"/>
  <c r="AB24"/>
  <c r="Y24"/>
  <c r="U24"/>
  <c r="S24"/>
  <c r="N24"/>
  <c r="M24"/>
  <c r="L24"/>
  <c r="K24"/>
  <c r="G24"/>
  <c r="F24"/>
  <c r="M23"/>
  <c r="L23"/>
  <c r="K23"/>
  <c r="G23"/>
  <c r="F23"/>
  <c r="M22"/>
  <c r="L22"/>
  <c r="K22"/>
  <c r="G22"/>
  <c r="F22"/>
  <c r="M21"/>
  <c r="L21"/>
  <c r="K21"/>
  <c r="G21"/>
  <c r="F21"/>
  <c r="M20"/>
  <c r="L20"/>
  <c r="K20"/>
  <c r="G20"/>
  <c r="F20"/>
  <c r="AG19"/>
  <c r="AB19"/>
  <c r="AI19" s="1"/>
  <c r="L19"/>
  <c r="K19"/>
  <c r="F19"/>
  <c r="AA18"/>
  <c r="U18"/>
  <c r="M18"/>
  <c r="L18"/>
  <c r="K18"/>
  <c r="G18"/>
  <c r="F18"/>
  <c r="M17"/>
  <c r="L17"/>
  <c r="K17"/>
  <c r="G17"/>
  <c r="AI17" s="1"/>
  <c r="F17"/>
  <c r="M16"/>
  <c r="L16"/>
  <c r="K16"/>
  <c r="G16"/>
  <c r="AI16" s="1"/>
  <c r="F16"/>
  <c r="M15"/>
  <c r="L15"/>
  <c r="K15"/>
  <c r="G15"/>
  <c r="AI15" s="1"/>
  <c r="F15"/>
  <c r="M14"/>
  <c r="L14"/>
  <c r="K14"/>
  <c r="G14"/>
  <c r="AI14" s="1"/>
  <c r="F14"/>
  <c r="M13"/>
  <c r="L13"/>
  <c r="K13"/>
  <c r="G13"/>
  <c r="AI13" s="1"/>
  <c r="F13"/>
  <c r="AA12"/>
  <c r="U12"/>
  <c r="M12"/>
  <c r="L12"/>
  <c r="K12"/>
  <c r="G12"/>
  <c r="F12"/>
  <c r="N11"/>
  <c r="AI11" s="1"/>
  <c r="F11"/>
  <c r="AG10"/>
  <c r="AB10"/>
  <c r="T10"/>
  <c r="N10"/>
  <c r="M10"/>
  <c r="L10"/>
  <c r="K10"/>
  <c r="G10"/>
  <c r="F10"/>
  <c r="AG9"/>
  <c r="AB9"/>
  <c r="Z9"/>
  <c r="U9"/>
  <c r="N9"/>
  <c r="M9"/>
  <c r="L9"/>
  <c r="K9"/>
  <c r="G9"/>
  <c r="F9"/>
  <c r="M8"/>
  <c r="L8"/>
  <c r="K8"/>
  <c r="G8"/>
  <c r="F8"/>
  <c r="N7"/>
  <c r="AI7" s="1"/>
  <c r="L7"/>
  <c r="K7"/>
  <c r="F7"/>
  <c r="M6"/>
  <c r="L6"/>
  <c r="K6"/>
  <c r="G6"/>
  <c r="F6"/>
  <c r="AI12" l="1"/>
  <c r="AI18"/>
  <c r="AI29"/>
  <c r="AI32"/>
  <c r="AI24"/>
  <c r="AI9"/>
  <c r="AM42" i="2"/>
  <c r="AF46"/>
  <c r="R46"/>
  <c r="AN25"/>
  <c r="AN29"/>
  <c r="AM34"/>
  <c r="J46"/>
  <c r="AN45"/>
  <c r="AN8"/>
  <c r="AK46"/>
  <c r="AN18"/>
  <c r="AD46"/>
  <c r="AN10"/>
  <c r="Q46"/>
  <c r="AM32"/>
  <c r="AE46"/>
  <c r="AN36"/>
  <c r="AM37"/>
  <c r="AN40"/>
  <c r="AN42"/>
  <c r="AN44"/>
  <c r="V46"/>
  <c r="AN11"/>
  <c r="AN12"/>
  <c r="AN15"/>
  <c r="AN17"/>
  <c r="AN21"/>
  <c r="AN28"/>
  <c r="AN33"/>
  <c r="AN39"/>
  <c r="AN43"/>
  <c r="O46"/>
  <c r="AN6"/>
  <c r="AN7"/>
  <c r="AJ46"/>
  <c r="AM12"/>
  <c r="AN13"/>
  <c r="X46"/>
  <c r="AN16"/>
  <c r="AN20"/>
  <c r="AN23"/>
  <c r="AN27"/>
  <c r="AM29"/>
  <c r="AN34"/>
  <c r="AN38"/>
  <c r="AN41"/>
  <c r="K46"/>
  <c r="Y46"/>
  <c r="AN9"/>
  <c r="AM13"/>
  <c r="AC46"/>
  <c r="AN19"/>
  <c r="AN22"/>
  <c r="AN24"/>
  <c r="AN26"/>
  <c r="W46"/>
  <c r="AN32"/>
  <c r="AN35"/>
  <c r="AN37"/>
  <c r="P46"/>
  <c r="AI10" i="1"/>
  <c r="AJ6"/>
  <c r="AJ10"/>
  <c r="AJ13"/>
  <c r="AJ20"/>
  <c r="AJ24"/>
  <c r="AJ39"/>
  <c r="AJ41" s="1"/>
  <c r="AJ32"/>
  <c r="AJ28"/>
  <c r="AJ8"/>
  <c r="AI25"/>
  <c r="AJ9"/>
  <c r="AJ19"/>
  <c r="AJ23"/>
  <c r="AJ27"/>
  <c r="AJ31"/>
  <c r="AJ35"/>
  <c r="AJ38"/>
  <c r="AJ11"/>
  <c r="AJ15"/>
  <c r="AJ18"/>
  <c r="AJ22"/>
  <c r="AJ26"/>
  <c r="AJ30"/>
  <c r="AJ34"/>
  <c r="AJ37"/>
  <c r="AJ14"/>
  <c r="AJ16"/>
  <c r="AJ17"/>
  <c r="AJ21"/>
  <c r="AJ25"/>
  <c r="AJ29"/>
  <c r="AJ33"/>
  <c r="AJ36"/>
  <c r="AJ40"/>
  <c r="AJ12"/>
  <c r="AN46" i="2" l="1"/>
  <c r="AM46"/>
</calcChain>
</file>

<file path=xl/sharedStrings.xml><?xml version="1.0" encoding="utf-8"?>
<sst xmlns="http://schemas.openxmlformats.org/spreadsheetml/2006/main" count="307" uniqueCount="92">
  <si>
    <t>График поставки на 2019 год</t>
  </si>
  <si>
    <t xml:space="preserve">Лек.форма
</t>
  </si>
  <si>
    <t>ед. изм.</t>
  </si>
  <si>
    <t>Остаток  на 1 .01.2017г</t>
  </si>
  <si>
    <t>Остаток  на 1 .02.2017г</t>
  </si>
  <si>
    <t>цена</t>
  </si>
  <si>
    <t>Потребность  Всего</t>
  </si>
  <si>
    <t>1-й квартал</t>
  </si>
  <si>
    <t>2-ой квартал</t>
  </si>
  <si>
    <t>3-й квартал</t>
  </si>
  <si>
    <t>4-й квартал</t>
  </si>
  <si>
    <t>кол-во</t>
  </si>
  <si>
    <t>сумма  (тыс.тенге)</t>
  </si>
  <si>
    <t>сумма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</si>
  <si>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</si>
  <si>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</si>
  <si>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</si>
  <si>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</si>
  <si>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</si>
  <si>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</si>
  <si>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</si>
  <si>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</si>
  <si>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</si>
  <si>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</si>
  <si>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</si>
  <si>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</si>
  <si>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</si>
  <si>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</si>
  <si>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 xml:space="preserve">Кислота уксусная леденая </t>
  </si>
  <si>
    <t>литр</t>
  </si>
  <si>
    <t>Натрий хлористый х/ч</t>
  </si>
  <si>
    <t>кг</t>
  </si>
  <si>
    <t>Судан - III</t>
  </si>
  <si>
    <t>АПТВ-тест.Набор реагентов для определения активированного парциального тромбопластинового времени. Технология стандарт  100 определений.</t>
  </si>
  <si>
    <t>Техпластин  тест технология стандарт 100 определения (4*25 тестов)</t>
  </si>
  <si>
    <t>Тромбо-тест технология стандарт 100 определения</t>
  </si>
  <si>
    <t>РФМК-тест</t>
  </si>
  <si>
    <t>Тест полоски для анализатора мочи -Lab U Reader Plus (150 шт)</t>
  </si>
  <si>
    <t>уп</t>
  </si>
  <si>
    <t>Азотная кислота</t>
  </si>
  <si>
    <t>Набор реагентов для обнаружения в фекалиях яиц гельминтов по Метод Като (реактив Като- 1 фл, целлофановые покровные пластинки - 500 шт, пробка из силиконовой резины 1 шт)</t>
  </si>
  <si>
    <t xml:space="preserve">Бромтимоловый синий индикатор </t>
  </si>
  <si>
    <t>Раствор Самсона (краситель для исследования ликвора)</t>
  </si>
  <si>
    <t>Раствор для окраски ретикулоцитов в пробирках</t>
  </si>
  <si>
    <t>Диметилсульфаксид С2Н5ОS</t>
  </si>
  <si>
    <t>Калий фосфорнокислый 1 замещ.(дигидроортофосфат) КН2РО4 х\ч</t>
  </si>
  <si>
    <t>Натрий фосфорнокислый 2-х зам\ортофосфат\-Na2HPO4  ЧДА</t>
  </si>
  <si>
    <t>N-ацетил L цистейн для биохимии</t>
  </si>
  <si>
    <t>N-acetyl-L-cycteine (For biochemistry)</t>
  </si>
  <si>
    <t>Глицерин х/ч</t>
  </si>
  <si>
    <t xml:space="preserve">L-Аспарагин </t>
  </si>
  <si>
    <t>Магнезия лимоннокислая</t>
  </si>
  <si>
    <t>Магнезия сернокислая</t>
  </si>
  <si>
    <t xml:space="preserve">Серная кислота </t>
  </si>
  <si>
    <t>О-Ксилол</t>
  </si>
  <si>
    <t>Набор реагентов для флюорохромной окраски кислотоустойчивых микобактерий аурамином О и родамином С («Флюорохромная окраска КУМ»)</t>
  </si>
  <si>
    <t>набор</t>
  </si>
  <si>
    <t>Малахитовый зеленный</t>
  </si>
  <si>
    <t>Фуксин кислый</t>
  </si>
  <si>
    <t>Метиленовый синий</t>
  </si>
  <si>
    <t>Фенол</t>
  </si>
  <si>
    <t xml:space="preserve">Набор для окраски кислоустойчивых микроорганизмов (по Цилью-Нильсена) фирма Hi Media </t>
  </si>
  <si>
    <t>Масло иммерсионное с показателем преломнения nd=1,515+0,001</t>
  </si>
  <si>
    <t>Масло иммерсионное нефлюорицирующий  с показателем преломнения nd=1,515+0,002</t>
  </si>
  <si>
    <t>ID-тесты для идентификации туберкулезного комплекса SD BIOLINE TB Ag MРT 64 Rapid</t>
  </si>
  <si>
    <t>Среда Левенштейна-Йенсена без крахмала</t>
  </si>
  <si>
    <t>Барий сульфат BaSO4</t>
  </si>
  <si>
    <t>гр</t>
  </si>
  <si>
    <t>Стандарт мутности по Мак-Фарланду 1,0</t>
  </si>
  <si>
    <t>Парадиметиламинобензальдегид</t>
  </si>
  <si>
    <t>Калий теллурит 2%, 5 мл №10</t>
  </si>
  <si>
    <t>Аурамин О х/ч</t>
  </si>
  <si>
    <t>Родамин С х/ч</t>
  </si>
  <si>
    <t>Азопирамовая проба</t>
  </si>
  <si>
    <t>№ лота</t>
  </si>
  <si>
    <t>Приложение №2</t>
  </si>
  <si>
    <t xml:space="preserve">Торговое наименование
</t>
  </si>
  <si>
    <t xml:space="preserve">Итого </t>
  </si>
  <si>
    <t>Главный врач</t>
  </si>
  <si>
    <t>Бижанов К.Б.</t>
  </si>
  <si>
    <t>сумма (тыс.тенге)</t>
  </si>
  <si>
    <t>Малахитовый зеленый</t>
  </si>
  <si>
    <t xml:space="preserve">Кислота уксусная ледяная </t>
  </si>
  <si>
    <t>Натрий хлористый х/ч (фл 500 г)</t>
  </si>
  <si>
    <t>фл</t>
  </si>
  <si>
    <t>Судан - III (фл 100 г)</t>
  </si>
  <si>
    <t>Бромтимоловый синий индикатор (фл 100 г)</t>
  </si>
  <si>
    <t>N-ацетил L цистейн для биохимии (уп 100 г)</t>
  </si>
  <si>
    <t>L-Аспарагин (уп 100 г)</t>
  </si>
  <si>
    <t>Фуксин кислый (фл 100 г)</t>
  </si>
  <si>
    <t>Метиленовый синий (фл 100 г)</t>
  </si>
  <si>
    <t>Набор для окраски кислоустойчивых микроорганизмов (по Цилью-Нильсена) фирма Hi Media (набор 200 опр)</t>
  </si>
</sst>
</file>

<file path=xl/styles.xml><?xml version="1.0" encoding="utf-8"?>
<styleSheet xmlns="http://schemas.openxmlformats.org/spreadsheetml/2006/main">
  <numFmts count="18">
    <numFmt numFmtId="43" formatCode="_-* #,##0.00_р_._-;\-* #,##0.00_р_._-;_-* &quot;-&quot;??_р_._-;_-@_-"/>
    <numFmt numFmtId="164" formatCode="_-* #,##0_р_._-;\-* #,##0_р_._-;_-* &quot;-&quot;??_р_._-;_-@_-"/>
    <numFmt numFmtId="165" formatCode="0.000"/>
    <numFmt numFmtId="166" formatCode="0.0"/>
    <numFmt numFmtId="167" formatCode="_-* ###,0&quot;.&quot;00&quot;$&quot;_-;\-* ###,0&quot;.&quot;00&quot;$&quot;_-;_-* &quot;-&quot;??&quot;$&quot;_-;_-@_-"/>
    <numFmt numFmtId="168" formatCode="_(* ##,#0&quot;.&quot;0_);_(* \(###,0&quot;.&quot;00\);_(* &quot;-&quot;??_);_(@_)"/>
    <numFmt numFmtId="169" formatCode="General_)"/>
    <numFmt numFmtId="170" formatCode="0&quot;.&quot;000"/>
    <numFmt numFmtId="171" formatCode="&quot;fl&quot;#,##0_);\(&quot;fl&quot;#,##0\)"/>
    <numFmt numFmtId="172" formatCode="&quot;fl&quot;#,##0_);[Red]\(&quot;fl&quot;#,##0\)"/>
    <numFmt numFmtId="173" formatCode="&quot;fl&quot;###,0&quot;.&quot;00_);\(&quot;fl&quot;###,0&quot;.&quot;00\)"/>
    <numFmt numFmtId="174" formatCode="_-* #,##0_?_._-;\-* #,##0_?_._-;_-* &quot;-&quot;_?_._-;_-@_-"/>
    <numFmt numFmtId="175" formatCode="_-* ###,0&quot;.&quot;00_?_._-;\-* ###,0&quot;.&quot;00_?_._-;_-* &quot;-&quot;??_?_._-;_-@_-"/>
    <numFmt numFmtId="176" formatCode="&quot;fl&quot;###,0&quot;.&quot;00_);[Red]\(&quot;fl&quot;###,0&quot;.&quot;00\)"/>
    <numFmt numFmtId="177" formatCode="_(&quot;fl&quot;* #,##0_);_(&quot;fl&quot;* \(#,##0\);_(&quot;fl&quot;* &quot;-&quot;_);_(@_)"/>
    <numFmt numFmtId="178" formatCode="#,##0&quot;.&quot;;[Red]\-#,##0&quot;.&quot;"/>
    <numFmt numFmtId="179" formatCode="#,##0.00&quot;.&quot;;[Red]\-#,##0.00&quot;.&quot;"/>
    <numFmt numFmtId="180" formatCode="_-* #,##0.0_р_._-;\-* #,##0.0_р_._-;_-* &quot;-&quot;??_р_._-;_-@_-"/>
  </numFmts>
  <fonts count="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42"/>
        <bgColor indexed="1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0">
    <xf numFmtId="0" fontId="0" fillId="0" borderId="0"/>
    <xf numFmtId="0" fontId="5" fillId="0" borderId="0"/>
    <xf numFmtId="0" fontId="5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5" fillId="0" borderId="0"/>
    <xf numFmtId="0" fontId="2" fillId="0" borderId="0">
      <alignment horizontal="center"/>
    </xf>
    <xf numFmtId="0" fontId="7" fillId="0" borderId="0"/>
    <xf numFmtId="0" fontId="5" fillId="0" borderId="0"/>
    <xf numFmtId="0" fontId="6" fillId="0" borderId="0"/>
    <xf numFmtId="0" fontId="5" fillId="0" borderId="0"/>
    <xf numFmtId="167" fontId="5" fillId="0" borderId="0" applyFont="0" applyFill="0" applyBorder="0" applyAlignment="0" applyProtection="0"/>
    <xf numFmtId="168" fontId="8" fillId="0" borderId="0" applyFill="0" applyBorder="0" applyAlignment="0"/>
    <xf numFmtId="169" fontId="8" fillId="0" borderId="0" applyFill="0" applyBorder="0" applyAlignment="0"/>
    <xf numFmtId="170" fontId="8" fillId="0" borderId="0" applyFill="0" applyBorder="0" applyAlignment="0"/>
    <xf numFmtId="171" fontId="8" fillId="0" borderId="0" applyFill="0" applyBorder="0" applyAlignment="0"/>
    <xf numFmtId="172" fontId="8" fillId="0" borderId="0" applyFill="0" applyBorder="0" applyAlignment="0"/>
    <xf numFmtId="168" fontId="8" fillId="0" borderId="0" applyFill="0" applyBorder="0" applyAlignment="0"/>
    <xf numFmtId="173" fontId="8" fillId="0" borderId="0" applyFill="0" applyBorder="0" applyAlignment="0"/>
    <xf numFmtId="169" fontId="8" fillId="0" borderId="0" applyFill="0" applyBorder="0" applyAlignment="0"/>
    <xf numFmtId="0" fontId="9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4" fontId="10" fillId="0" borderId="0" applyFill="0" applyBorder="0" applyAlignment="0"/>
    <xf numFmtId="38" fontId="11" fillId="0" borderId="3">
      <alignment vertical="center"/>
    </xf>
    <xf numFmtId="168" fontId="8" fillId="0" borderId="0" applyFill="0" applyBorder="0" applyAlignment="0"/>
    <xf numFmtId="169" fontId="8" fillId="0" borderId="0" applyFill="0" applyBorder="0" applyAlignment="0"/>
    <xf numFmtId="168" fontId="8" fillId="0" borderId="0" applyFill="0" applyBorder="0" applyAlignment="0"/>
    <xf numFmtId="173" fontId="8" fillId="0" borderId="0" applyFill="0" applyBorder="0" applyAlignment="0"/>
    <xf numFmtId="169" fontId="8" fillId="0" borderId="0" applyFill="0" applyBorder="0" applyAlignment="0"/>
    <xf numFmtId="0" fontId="5" fillId="0" borderId="0"/>
    <xf numFmtId="0" fontId="12" fillId="0" borderId="4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5" fillId="0" borderId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168" fontId="8" fillId="0" borderId="0" applyFill="0" applyBorder="0" applyAlignment="0"/>
    <xf numFmtId="169" fontId="8" fillId="0" borderId="0" applyFill="0" applyBorder="0" applyAlignment="0"/>
    <xf numFmtId="168" fontId="8" fillId="0" borderId="0" applyFill="0" applyBorder="0" applyAlignment="0"/>
    <xf numFmtId="173" fontId="8" fillId="0" borderId="0" applyFill="0" applyBorder="0" applyAlignment="0"/>
    <xf numFmtId="169" fontId="8" fillId="0" borderId="0" applyFill="0" applyBorder="0" applyAlignment="0"/>
    <xf numFmtId="0" fontId="5" fillId="0" borderId="0">
      <alignment horizontal="center"/>
    </xf>
    <xf numFmtId="0" fontId="5" fillId="0" borderId="0"/>
    <xf numFmtId="0" fontId="7" fillId="0" borderId="0"/>
    <xf numFmtId="0" fontId="5" fillId="0" borderId="0"/>
    <xf numFmtId="174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0" fontId="5" fillId="0" borderId="0"/>
    <xf numFmtId="0" fontId="20" fillId="0" borderId="0"/>
    <xf numFmtId="172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8" fontId="8" fillId="0" borderId="0" applyFill="0" applyBorder="0" applyAlignment="0"/>
    <xf numFmtId="169" fontId="8" fillId="0" borderId="0" applyFill="0" applyBorder="0" applyAlignment="0"/>
    <xf numFmtId="168" fontId="8" fillId="0" borderId="0" applyFill="0" applyBorder="0" applyAlignment="0"/>
    <xf numFmtId="173" fontId="8" fillId="0" borderId="0" applyFill="0" applyBorder="0" applyAlignment="0"/>
    <xf numFmtId="169" fontId="8" fillId="0" borderId="0" applyFill="0" applyBorder="0" applyAlignment="0"/>
    <xf numFmtId="0" fontId="5" fillId="0" borderId="0"/>
    <xf numFmtId="49" fontId="10" fillId="0" borderId="0" applyFill="0" applyBorder="0" applyAlignment="0"/>
    <xf numFmtId="176" fontId="8" fillId="0" borderId="0" applyFill="0" applyBorder="0" applyAlignment="0"/>
    <xf numFmtId="177" fontId="8" fillId="0" borderId="0" applyFill="0" applyBorder="0" applyAlignment="0"/>
    <xf numFmtId="0" fontId="5" fillId="0" borderId="0"/>
    <xf numFmtId="0" fontId="5" fillId="0" borderId="0">
      <alignment horizontal="center" textRotation="90"/>
    </xf>
    <xf numFmtId="0" fontId="21" fillId="0" borderId="0"/>
    <xf numFmtId="0" fontId="2" fillId="0" borderId="0"/>
    <xf numFmtId="0" fontId="2" fillId="0" borderId="0"/>
    <xf numFmtId="0" fontId="1" fillId="0" borderId="0"/>
    <xf numFmtId="0" fontId="5" fillId="0" borderId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Fill="1"/>
    <xf numFmtId="0" fontId="3" fillId="4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vertical="center" wrapText="1"/>
    </xf>
    <xf numFmtId="2" fontId="3" fillId="4" borderId="1" xfId="0" applyNumberFormat="1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vertical="center" wrapText="1"/>
    </xf>
    <xf numFmtId="2" fontId="3" fillId="5" borderId="1" xfId="0" applyNumberFormat="1" applyFont="1" applyFill="1" applyBorder="1" applyAlignment="1">
      <alignment vertical="center" wrapText="1"/>
    </xf>
    <xf numFmtId="2" fontId="4" fillId="4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justify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justify" wrapText="1"/>
    </xf>
    <xf numFmtId="0" fontId="3" fillId="4" borderId="1" xfId="0" applyFont="1" applyFill="1" applyBorder="1" applyAlignment="1">
      <alignment horizontal="center" vertical="top" wrapText="1"/>
    </xf>
    <xf numFmtId="0" fontId="3" fillId="0" borderId="0" xfId="0" applyFont="1"/>
    <xf numFmtId="0" fontId="3" fillId="2" borderId="0" xfId="0" applyFont="1" applyFill="1"/>
    <xf numFmtId="0" fontId="3" fillId="0" borderId="1" xfId="0" applyFont="1" applyBorder="1"/>
    <xf numFmtId="165" fontId="3" fillId="0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Border="1" applyAlignment="1">
      <alignment wrapText="1"/>
    </xf>
    <xf numFmtId="0" fontId="3" fillId="0" borderId="1" xfId="0" applyFont="1" applyFill="1" applyBorder="1"/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3" fillId="0" borderId="0" xfId="0" applyFont="1"/>
    <xf numFmtId="0" fontId="22" fillId="0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0" borderId="0" xfId="0" applyFont="1" applyFill="1"/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/>
    <xf numFmtId="164" fontId="3" fillId="5" borderId="1" xfId="0" applyNumberFormat="1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3" fillId="5" borderId="0" xfId="0" applyFont="1" applyFill="1"/>
    <xf numFmtId="0" fontId="3" fillId="6" borderId="1" xfId="0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justify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/>
    <xf numFmtId="164" fontId="3" fillId="6" borderId="1" xfId="0" applyNumberFormat="1" applyFont="1" applyFill="1" applyBorder="1" applyAlignment="1">
      <alignment horizontal="center" vertical="center"/>
    </xf>
    <xf numFmtId="165" fontId="3" fillId="6" borderId="1" xfId="0" applyNumberFormat="1" applyFont="1" applyFill="1" applyBorder="1" applyAlignment="1">
      <alignment wrapText="1"/>
    </xf>
    <xf numFmtId="0" fontId="3" fillId="6" borderId="1" xfId="0" applyFont="1" applyFill="1" applyBorder="1" applyAlignment="1">
      <alignment wrapText="1"/>
    </xf>
    <xf numFmtId="0" fontId="3" fillId="6" borderId="0" xfId="0" applyFont="1" applyFill="1"/>
    <xf numFmtId="2" fontId="3" fillId="6" borderId="1" xfId="0" applyNumberFormat="1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4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justify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wrapText="1"/>
    </xf>
    <xf numFmtId="165" fontId="22" fillId="0" borderId="1" xfId="0" applyNumberFormat="1" applyFont="1" applyFill="1" applyBorder="1"/>
    <xf numFmtId="165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</cellXfs>
  <cellStyles count="100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5" xfId="96"/>
    <cellStyle name="Стиль 1" xfId="97"/>
    <cellStyle name="Тысячи [0]_Dbf_25" xfId="98"/>
    <cellStyle name="Тысячи_Dbf_25" xfId="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43"/>
  <sheetViews>
    <sheetView tabSelected="1" zoomScale="80" zoomScaleNormal="80" workbookViewId="0">
      <pane xSplit="3" ySplit="5" topLeftCell="D21" activePane="bottomRight" state="frozen"/>
      <selection pane="topRight" activeCell="D1" sqref="D1"/>
      <selection pane="bottomLeft" activeCell="A6" sqref="A6"/>
      <selection pane="bottomRight" activeCell="AQ24" sqref="AQ24"/>
    </sheetView>
  </sheetViews>
  <sheetFormatPr defaultRowHeight="15.75"/>
  <cols>
    <col min="1" max="1" width="5.5703125" style="28" customWidth="1"/>
    <col min="2" max="2" width="47.7109375" style="17" customWidth="1"/>
    <col min="3" max="3" width="9.140625" style="17"/>
    <col min="4" max="4" width="12" style="17" customWidth="1"/>
    <col min="5" max="5" width="9.5703125" style="17" customWidth="1"/>
    <col min="6" max="6" width="10.7109375" style="17" customWidth="1"/>
    <col min="7" max="7" width="7.5703125" style="17" hidden="1" customWidth="1"/>
    <col min="8" max="8" width="7.42578125" style="17" hidden="1" customWidth="1"/>
    <col min="9" max="9" width="7.7109375" style="17" hidden="1" customWidth="1"/>
    <col min="10" max="10" width="7.85546875" style="17" hidden="1" customWidth="1"/>
    <col min="11" max="11" width="6.28515625" style="1" hidden="1" customWidth="1"/>
    <col min="12" max="12" width="8.42578125" style="1" hidden="1" customWidth="1"/>
    <col min="13" max="13" width="11.28515625" style="1" hidden="1" customWidth="1"/>
    <col min="14" max="14" width="7" style="1" customWidth="1"/>
    <col min="15" max="15" width="6.28515625" style="1" customWidth="1"/>
    <col min="16" max="16" width="7" style="1" customWidth="1"/>
    <col min="17" max="17" width="5.140625" style="1" customWidth="1"/>
    <col min="18" max="18" width="7" style="1" customWidth="1"/>
    <col min="19" max="19" width="7.7109375" style="1" customWidth="1"/>
    <col min="20" max="20" width="6.7109375" style="1" customWidth="1"/>
    <col min="21" max="21" width="7" style="1" customWidth="1"/>
    <col min="22" max="22" width="5.85546875" style="1" customWidth="1"/>
    <col min="23" max="23" width="6" style="1" customWidth="1"/>
    <col min="24" max="25" width="6.42578125" style="1" customWidth="1"/>
    <col min="26" max="26" width="7.42578125" style="1" customWidth="1"/>
    <col min="27" max="27" width="6.42578125" style="1" customWidth="1"/>
    <col min="28" max="28" width="7.42578125" style="1" customWidth="1"/>
    <col min="29" max="29" width="6" style="1" customWidth="1"/>
    <col min="30" max="31" width="5.85546875" style="1" customWidth="1"/>
    <col min="32" max="32" width="5.5703125" style="1" customWidth="1"/>
    <col min="33" max="33" width="5.28515625" style="1" customWidth="1"/>
    <col min="34" max="34" width="6.85546875" style="1" customWidth="1"/>
    <col min="35" max="35" width="7.7109375" style="1" customWidth="1"/>
    <col min="36" max="36" width="12" style="17" customWidth="1"/>
    <col min="37" max="16384" width="9.140625" style="17"/>
  </cols>
  <sheetData>
    <row r="1" spans="1:36">
      <c r="E1" s="17" t="s">
        <v>0</v>
      </c>
      <c r="G1" s="1"/>
      <c r="H1" s="1"/>
      <c r="I1" s="1"/>
      <c r="J1" s="1"/>
      <c r="S1" s="40" t="s">
        <v>75</v>
      </c>
    </row>
    <row r="2" spans="1:36">
      <c r="B2" s="39" t="s">
        <v>0</v>
      </c>
    </row>
    <row r="3" spans="1:36" ht="15.75" customHeight="1">
      <c r="A3" s="63" t="s">
        <v>74</v>
      </c>
      <c r="B3" s="64" t="s">
        <v>76</v>
      </c>
      <c r="C3" s="63" t="s">
        <v>2</v>
      </c>
      <c r="D3" s="67" t="s">
        <v>5</v>
      </c>
      <c r="E3" s="63" t="s">
        <v>6</v>
      </c>
      <c r="F3" s="63"/>
      <c r="G3" s="67" t="s">
        <v>7</v>
      </c>
      <c r="H3" s="67"/>
      <c r="I3" s="67"/>
      <c r="J3" s="67"/>
      <c r="K3" s="67"/>
      <c r="L3" s="67"/>
      <c r="M3" s="67"/>
      <c r="N3" s="69" t="s">
        <v>8</v>
      </c>
      <c r="O3" s="69"/>
      <c r="P3" s="69"/>
      <c r="Q3" s="69"/>
      <c r="R3" s="69"/>
      <c r="S3" s="69"/>
      <c r="T3" s="69"/>
      <c r="U3" s="69" t="s">
        <v>9</v>
      </c>
      <c r="V3" s="69"/>
      <c r="W3" s="69"/>
      <c r="X3" s="69"/>
      <c r="Y3" s="69"/>
      <c r="Z3" s="69"/>
      <c r="AA3" s="69"/>
      <c r="AB3" s="69" t="s">
        <v>10</v>
      </c>
      <c r="AC3" s="69"/>
      <c r="AD3" s="69"/>
      <c r="AE3" s="69"/>
      <c r="AF3" s="69"/>
      <c r="AG3" s="69"/>
      <c r="AH3" s="69"/>
      <c r="AI3" s="67" t="s">
        <v>24</v>
      </c>
      <c r="AJ3" s="67"/>
    </row>
    <row r="4" spans="1:36" ht="37.5" customHeight="1">
      <c r="A4" s="63"/>
      <c r="B4" s="64"/>
      <c r="C4" s="63"/>
      <c r="D4" s="67"/>
      <c r="E4" s="63"/>
      <c r="F4" s="63"/>
      <c r="G4" s="68" t="s">
        <v>11</v>
      </c>
      <c r="H4" s="68"/>
      <c r="I4" s="68"/>
      <c r="J4" s="68"/>
      <c r="K4" s="69" t="s">
        <v>12</v>
      </c>
      <c r="L4" s="69"/>
      <c r="M4" s="69"/>
      <c r="N4" s="64" t="s">
        <v>11</v>
      </c>
      <c r="O4" s="64"/>
      <c r="P4" s="64"/>
      <c r="Q4" s="64"/>
      <c r="R4" s="69" t="s">
        <v>12</v>
      </c>
      <c r="S4" s="69"/>
      <c r="T4" s="69"/>
      <c r="U4" s="70" t="s">
        <v>11</v>
      </c>
      <c r="V4" s="70"/>
      <c r="W4" s="70"/>
      <c r="X4" s="70"/>
      <c r="Y4" s="69" t="s">
        <v>12</v>
      </c>
      <c r="Z4" s="69"/>
      <c r="AA4" s="69"/>
      <c r="AB4" s="70" t="s">
        <v>11</v>
      </c>
      <c r="AC4" s="70"/>
      <c r="AD4" s="70"/>
      <c r="AE4" s="70"/>
      <c r="AF4" s="69" t="s">
        <v>12</v>
      </c>
      <c r="AG4" s="69"/>
      <c r="AH4" s="69"/>
      <c r="AI4" s="67"/>
      <c r="AJ4" s="67"/>
    </row>
    <row r="5" spans="1:36" ht="33" customHeight="1">
      <c r="A5" s="63"/>
      <c r="B5" s="64"/>
      <c r="C5" s="63"/>
      <c r="D5" s="67"/>
      <c r="E5" s="35" t="s">
        <v>11</v>
      </c>
      <c r="F5" s="36" t="s">
        <v>13</v>
      </c>
      <c r="G5" s="26" t="s">
        <v>14</v>
      </c>
      <c r="H5" s="29" t="s">
        <v>15</v>
      </c>
      <c r="I5" s="29" t="s">
        <v>16</v>
      </c>
      <c r="J5" s="29" t="s">
        <v>17</v>
      </c>
      <c r="K5" s="62" t="s">
        <v>15</v>
      </c>
      <c r="L5" s="62" t="s">
        <v>16</v>
      </c>
      <c r="M5" s="30" t="s">
        <v>17</v>
      </c>
      <c r="N5" s="27" t="s">
        <v>14</v>
      </c>
      <c r="O5" s="38" t="s">
        <v>18</v>
      </c>
      <c r="P5" s="38" t="s">
        <v>19</v>
      </c>
      <c r="Q5" s="38" t="s">
        <v>20</v>
      </c>
      <c r="R5" s="38" t="s">
        <v>18</v>
      </c>
      <c r="S5" s="38" t="s">
        <v>19</v>
      </c>
      <c r="T5" s="38" t="s">
        <v>20</v>
      </c>
      <c r="U5" s="27" t="s">
        <v>14</v>
      </c>
      <c r="V5" s="30" t="s">
        <v>21</v>
      </c>
      <c r="W5" s="30" t="s">
        <v>22</v>
      </c>
      <c r="X5" s="30" t="s">
        <v>23</v>
      </c>
      <c r="Y5" s="30" t="s">
        <v>21</v>
      </c>
      <c r="Z5" s="30" t="s">
        <v>22</v>
      </c>
      <c r="AA5" s="30" t="s">
        <v>23</v>
      </c>
      <c r="AB5" s="27" t="s">
        <v>24</v>
      </c>
      <c r="AC5" s="30" t="s">
        <v>25</v>
      </c>
      <c r="AD5" s="30" t="s">
        <v>26</v>
      </c>
      <c r="AE5" s="30" t="s">
        <v>27</v>
      </c>
      <c r="AF5" s="30" t="s">
        <v>25</v>
      </c>
      <c r="AG5" s="30" t="s">
        <v>26</v>
      </c>
      <c r="AH5" s="30" t="s">
        <v>27</v>
      </c>
      <c r="AI5" s="27" t="s">
        <v>11</v>
      </c>
      <c r="AJ5" s="35" t="s">
        <v>80</v>
      </c>
    </row>
    <row r="6" spans="1:36" ht="14.25" customHeight="1">
      <c r="A6" s="29">
        <v>1</v>
      </c>
      <c r="B6" s="23" t="s">
        <v>82</v>
      </c>
      <c r="C6" s="62" t="s">
        <v>29</v>
      </c>
      <c r="D6" s="58">
        <v>2400</v>
      </c>
      <c r="E6" s="62">
        <v>1</v>
      </c>
      <c r="F6" s="20">
        <f t="shared" ref="F6:F40" si="0">E6*D6/1000</f>
        <v>2.4</v>
      </c>
      <c r="G6" s="21">
        <f>H6+I6+J6</f>
        <v>0</v>
      </c>
      <c r="H6" s="21"/>
      <c r="I6" s="21"/>
      <c r="J6" s="21"/>
      <c r="K6" s="23">
        <f t="shared" ref="K6:K10" si="1">D6*H6/1000</f>
        <v>0</v>
      </c>
      <c r="L6" s="23">
        <f t="shared" ref="L6:L10" si="2">D6*I6/1000</f>
        <v>0</v>
      </c>
      <c r="M6" s="23">
        <f>D6*J6/1000</f>
        <v>0</v>
      </c>
      <c r="N6" s="23"/>
      <c r="O6" s="23"/>
      <c r="P6" s="23">
        <v>1</v>
      </c>
      <c r="Q6" s="23"/>
      <c r="R6" s="23"/>
      <c r="S6" s="23">
        <v>2.4</v>
      </c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>
        <v>1</v>
      </c>
      <c r="AJ6" s="24">
        <f t="shared" ref="AJ6:AJ40" si="3">K6+L6+M6+R6+S6+T6+Y6+Z6+AA6+AF6+AG6+AH6</f>
        <v>2.4</v>
      </c>
    </row>
    <row r="7" spans="1:36" ht="18" customHeight="1">
      <c r="A7" s="29">
        <v>2</v>
      </c>
      <c r="B7" s="9" t="s">
        <v>83</v>
      </c>
      <c r="C7" s="62" t="s">
        <v>84</v>
      </c>
      <c r="D7" s="58">
        <v>1500</v>
      </c>
      <c r="E7" s="62">
        <v>10</v>
      </c>
      <c r="F7" s="20">
        <f t="shared" si="0"/>
        <v>15</v>
      </c>
      <c r="G7" s="21"/>
      <c r="H7" s="21"/>
      <c r="I7" s="21"/>
      <c r="J7" s="21"/>
      <c r="K7" s="23">
        <f t="shared" si="1"/>
        <v>0</v>
      </c>
      <c r="L7" s="23">
        <f t="shared" si="2"/>
        <v>0</v>
      </c>
      <c r="M7" s="23"/>
      <c r="N7" s="23">
        <f t="shared" ref="N7:N32" si="4">O7+P7+Q7</f>
        <v>10</v>
      </c>
      <c r="O7" s="23"/>
      <c r="P7" s="23">
        <v>10</v>
      </c>
      <c r="Q7" s="23"/>
      <c r="R7" s="23"/>
      <c r="S7" s="77">
        <v>7.5</v>
      </c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>
        <f t="shared" ref="AI6:AI18" si="5">G7+N7+U7+AB7</f>
        <v>10</v>
      </c>
      <c r="AJ7" s="24">
        <v>15</v>
      </c>
    </row>
    <row r="8" spans="1:36">
      <c r="A8" s="29">
        <v>3</v>
      </c>
      <c r="B8" s="9" t="s">
        <v>85</v>
      </c>
      <c r="C8" s="62" t="s">
        <v>84</v>
      </c>
      <c r="D8" s="58">
        <v>13000</v>
      </c>
      <c r="E8" s="62">
        <v>1</v>
      </c>
      <c r="F8" s="20">
        <f t="shared" si="0"/>
        <v>13</v>
      </c>
      <c r="G8" s="21">
        <f t="shared" ref="G8:G10" si="6">H8+I8+J8</f>
        <v>0</v>
      </c>
      <c r="H8" s="21"/>
      <c r="I8" s="21"/>
      <c r="J8" s="21"/>
      <c r="K8" s="23">
        <f t="shared" si="1"/>
        <v>0</v>
      </c>
      <c r="L8" s="23">
        <f t="shared" si="2"/>
        <v>0</v>
      </c>
      <c r="M8" s="23">
        <f t="shared" ref="M8:M10" si="7">D8*J8/1000</f>
        <v>0</v>
      </c>
      <c r="N8" s="23"/>
      <c r="O8" s="23"/>
      <c r="P8" s="23">
        <v>1</v>
      </c>
      <c r="Q8" s="23"/>
      <c r="R8" s="23"/>
      <c r="S8" s="23">
        <v>13</v>
      </c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>
        <v>1</v>
      </c>
      <c r="AJ8" s="24">
        <f t="shared" si="3"/>
        <v>13</v>
      </c>
    </row>
    <row r="9" spans="1:36" ht="15" customHeight="1">
      <c r="A9" s="60">
        <v>4</v>
      </c>
      <c r="B9" s="9" t="s">
        <v>36</v>
      </c>
      <c r="C9" s="62" t="s">
        <v>56</v>
      </c>
      <c r="D9" s="58">
        <v>28500</v>
      </c>
      <c r="E9" s="62">
        <v>6</v>
      </c>
      <c r="F9" s="20">
        <f t="shared" si="0"/>
        <v>171</v>
      </c>
      <c r="G9" s="21">
        <f t="shared" si="6"/>
        <v>0</v>
      </c>
      <c r="H9" s="21"/>
      <c r="I9" s="21"/>
      <c r="J9" s="21"/>
      <c r="K9" s="23">
        <f t="shared" si="1"/>
        <v>0</v>
      </c>
      <c r="L9" s="23">
        <f t="shared" si="2"/>
        <v>0</v>
      </c>
      <c r="M9" s="23">
        <f t="shared" si="7"/>
        <v>0</v>
      </c>
      <c r="N9" s="23">
        <f t="shared" si="4"/>
        <v>3</v>
      </c>
      <c r="O9" s="23"/>
      <c r="P9" s="23">
        <v>2</v>
      </c>
      <c r="Q9" s="23">
        <v>1</v>
      </c>
      <c r="R9" s="74"/>
      <c r="S9" s="74">
        <v>57</v>
      </c>
      <c r="T9" s="23">
        <v>28.5</v>
      </c>
      <c r="U9" s="23">
        <f t="shared" ref="U9:U40" si="8">V9+W9+X9</f>
        <v>2</v>
      </c>
      <c r="V9" s="23"/>
      <c r="W9" s="23">
        <v>2</v>
      </c>
      <c r="X9" s="23"/>
      <c r="Y9" s="23"/>
      <c r="Z9" s="23">
        <f t="shared" ref="Z9" si="9">D9*W9/1000</f>
        <v>57</v>
      </c>
      <c r="AA9" s="23"/>
      <c r="AB9" s="23">
        <f t="shared" ref="AB9:AB37" si="10">AC9+AD9+AE9</f>
        <v>1</v>
      </c>
      <c r="AC9" s="23"/>
      <c r="AD9" s="23">
        <v>1</v>
      </c>
      <c r="AE9" s="23"/>
      <c r="AF9" s="23"/>
      <c r="AG9" s="23">
        <f>D9*AD9/1000</f>
        <v>28.5</v>
      </c>
      <c r="AH9" s="23"/>
      <c r="AI9" s="23">
        <f t="shared" si="5"/>
        <v>6</v>
      </c>
      <c r="AJ9" s="24">
        <f t="shared" si="3"/>
        <v>171</v>
      </c>
    </row>
    <row r="10" spans="1:36" ht="33" customHeight="1">
      <c r="A10" s="60">
        <v>5</v>
      </c>
      <c r="B10" s="9" t="s">
        <v>37</v>
      </c>
      <c r="C10" s="62" t="s">
        <v>38</v>
      </c>
      <c r="D10" s="58">
        <v>15900</v>
      </c>
      <c r="E10" s="62">
        <v>30</v>
      </c>
      <c r="F10" s="20">
        <f t="shared" si="0"/>
        <v>477</v>
      </c>
      <c r="G10" s="21">
        <f t="shared" si="6"/>
        <v>0</v>
      </c>
      <c r="H10" s="21"/>
      <c r="I10" s="21"/>
      <c r="J10" s="21"/>
      <c r="K10" s="23">
        <f t="shared" si="1"/>
        <v>0</v>
      </c>
      <c r="L10" s="23">
        <f t="shared" si="2"/>
        <v>0</v>
      </c>
      <c r="M10" s="23">
        <f t="shared" si="7"/>
        <v>0</v>
      </c>
      <c r="N10" s="23">
        <f t="shared" si="4"/>
        <v>20</v>
      </c>
      <c r="O10" s="23"/>
      <c r="P10" s="23">
        <v>10</v>
      </c>
      <c r="Q10" s="23">
        <v>10</v>
      </c>
      <c r="R10" s="23"/>
      <c r="S10" s="23">
        <v>159</v>
      </c>
      <c r="T10" s="23">
        <f>D10*Q10/1000</f>
        <v>159</v>
      </c>
      <c r="U10" s="23"/>
      <c r="V10" s="23"/>
      <c r="W10" s="23"/>
      <c r="X10" s="23"/>
      <c r="Y10" s="23"/>
      <c r="Z10" s="23"/>
      <c r="AA10" s="23"/>
      <c r="AB10" s="23">
        <f t="shared" si="10"/>
        <v>10</v>
      </c>
      <c r="AC10" s="23"/>
      <c r="AD10" s="23">
        <v>10</v>
      </c>
      <c r="AE10" s="23"/>
      <c r="AF10" s="23"/>
      <c r="AG10" s="23">
        <f>D10*AD10/1000</f>
        <v>159</v>
      </c>
      <c r="AH10" s="23"/>
      <c r="AI10" s="23">
        <f t="shared" si="5"/>
        <v>30</v>
      </c>
      <c r="AJ10" s="24">
        <f t="shared" si="3"/>
        <v>477</v>
      </c>
    </row>
    <row r="11" spans="1:36">
      <c r="A11" s="60">
        <v>6</v>
      </c>
      <c r="B11" s="9" t="s">
        <v>39</v>
      </c>
      <c r="C11" s="62" t="s">
        <v>31</v>
      </c>
      <c r="D11" s="58">
        <v>1000</v>
      </c>
      <c r="E11" s="62">
        <v>1</v>
      </c>
      <c r="F11" s="20">
        <f t="shared" si="0"/>
        <v>1</v>
      </c>
      <c r="G11" s="21"/>
      <c r="H11" s="21"/>
      <c r="I11" s="21"/>
      <c r="J11" s="21"/>
      <c r="K11" s="23"/>
      <c r="L11" s="23"/>
      <c r="M11" s="23"/>
      <c r="N11" s="23">
        <f t="shared" si="4"/>
        <v>1</v>
      </c>
      <c r="O11" s="23"/>
      <c r="P11" s="23">
        <v>1</v>
      </c>
      <c r="Q11" s="23"/>
      <c r="R11" s="23"/>
      <c r="S11" s="23">
        <v>1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>
        <f t="shared" si="5"/>
        <v>1</v>
      </c>
      <c r="AJ11" s="24">
        <f t="shared" si="3"/>
        <v>1</v>
      </c>
    </row>
    <row r="12" spans="1:36" ht="69.75" customHeight="1">
      <c r="A12" s="60">
        <v>7</v>
      </c>
      <c r="B12" s="9" t="s">
        <v>40</v>
      </c>
      <c r="C12" s="62" t="s">
        <v>56</v>
      </c>
      <c r="D12" s="58">
        <v>14000</v>
      </c>
      <c r="E12" s="62">
        <v>2</v>
      </c>
      <c r="F12" s="79">
        <f t="shared" si="0"/>
        <v>28</v>
      </c>
      <c r="G12" s="35">
        <f t="shared" ref="G12:G18" si="11">H12+I12+J12</f>
        <v>0</v>
      </c>
      <c r="H12" s="35"/>
      <c r="I12" s="35"/>
      <c r="J12" s="35"/>
      <c r="K12" s="57">
        <f t="shared" ref="K12:K24" si="12">D12*H12/1000</f>
        <v>0</v>
      </c>
      <c r="L12" s="57">
        <f t="shared" ref="L12:L24" si="13">D12*I12/1000</f>
        <v>0</v>
      </c>
      <c r="M12" s="57">
        <f t="shared" ref="M12:M18" si="14">D12*J12/1000</f>
        <v>0</v>
      </c>
      <c r="N12" s="57">
        <f t="shared" si="4"/>
        <v>1</v>
      </c>
      <c r="O12" s="57"/>
      <c r="P12" s="57">
        <v>1</v>
      </c>
      <c r="Q12" s="57"/>
      <c r="R12" s="57"/>
      <c r="S12" s="57">
        <v>14</v>
      </c>
      <c r="T12" s="57"/>
      <c r="U12" s="57">
        <f t="shared" si="8"/>
        <v>1</v>
      </c>
      <c r="V12" s="57"/>
      <c r="W12" s="57"/>
      <c r="X12" s="57">
        <v>1</v>
      </c>
      <c r="Y12" s="57"/>
      <c r="Z12" s="57"/>
      <c r="AA12" s="57">
        <f>D12*X12/1000</f>
        <v>14</v>
      </c>
      <c r="AB12" s="57"/>
      <c r="AC12" s="57"/>
      <c r="AD12" s="57"/>
      <c r="AE12" s="57"/>
      <c r="AF12" s="57"/>
      <c r="AG12" s="57"/>
      <c r="AH12" s="57"/>
      <c r="AI12" s="57">
        <f t="shared" si="5"/>
        <v>2</v>
      </c>
      <c r="AJ12" s="80">
        <f t="shared" si="3"/>
        <v>28</v>
      </c>
    </row>
    <row r="13" spans="1:36" ht="18" customHeight="1">
      <c r="A13" s="60">
        <v>8</v>
      </c>
      <c r="B13" s="9" t="s">
        <v>86</v>
      </c>
      <c r="C13" s="62" t="s">
        <v>84</v>
      </c>
      <c r="D13" s="58">
        <v>53700</v>
      </c>
      <c r="E13" s="62">
        <v>2</v>
      </c>
      <c r="F13" s="20">
        <f t="shared" si="0"/>
        <v>107.4</v>
      </c>
      <c r="G13" s="21">
        <f t="shared" si="11"/>
        <v>0</v>
      </c>
      <c r="H13" s="21"/>
      <c r="I13" s="21"/>
      <c r="J13" s="21"/>
      <c r="K13" s="23">
        <f t="shared" si="12"/>
        <v>0</v>
      </c>
      <c r="L13" s="23">
        <f t="shared" si="13"/>
        <v>0</v>
      </c>
      <c r="M13" s="23">
        <f t="shared" si="14"/>
        <v>0</v>
      </c>
      <c r="N13" s="23">
        <f t="shared" si="4"/>
        <v>2</v>
      </c>
      <c r="O13" s="23"/>
      <c r="P13" s="23">
        <v>2</v>
      </c>
      <c r="Q13" s="23"/>
      <c r="R13" s="23"/>
      <c r="S13" s="23">
        <v>107.4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>
        <f t="shared" si="5"/>
        <v>2</v>
      </c>
      <c r="AJ13" s="24">
        <f t="shared" si="3"/>
        <v>107.4</v>
      </c>
    </row>
    <row r="14" spans="1:36" ht="30.75" customHeight="1">
      <c r="A14" s="60">
        <v>9</v>
      </c>
      <c r="B14" s="9" t="s">
        <v>42</v>
      </c>
      <c r="C14" s="62" t="s">
        <v>56</v>
      </c>
      <c r="D14" s="58">
        <v>6050</v>
      </c>
      <c r="E14" s="62">
        <v>1</v>
      </c>
      <c r="F14" s="20">
        <f t="shared" si="0"/>
        <v>6.05</v>
      </c>
      <c r="G14" s="21">
        <f t="shared" si="11"/>
        <v>0</v>
      </c>
      <c r="H14" s="21"/>
      <c r="I14" s="21"/>
      <c r="J14" s="21"/>
      <c r="K14" s="23">
        <f t="shared" si="12"/>
        <v>0</v>
      </c>
      <c r="L14" s="23">
        <f t="shared" si="13"/>
        <v>0</v>
      </c>
      <c r="M14" s="23">
        <f t="shared" si="14"/>
        <v>0</v>
      </c>
      <c r="N14" s="23">
        <f t="shared" si="4"/>
        <v>1</v>
      </c>
      <c r="O14" s="23"/>
      <c r="P14" s="23">
        <v>1</v>
      </c>
      <c r="Q14" s="23"/>
      <c r="R14" s="23"/>
      <c r="S14" s="23">
        <v>6.05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>
        <f t="shared" si="5"/>
        <v>1</v>
      </c>
      <c r="AJ14" s="24">
        <f t="shared" si="3"/>
        <v>6.05</v>
      </c>
    </row>
    <row r="15" spans="1:36" ht="35.25" customHeight="1">
      <c r="A15" s="60">
        <v>10</v>
      </c>
      <c r="B15" s="9" t="s">
        <v>43</v>
      </c>
      <c r="C15" s="62" t="s">
        <v>56</v>
      </c>
      <c r="D15" s="58">
        <v>10500</v>
      </c>
      <c r="E15" s="62">
        <v>1</v>
      </c>
      <c r="F15" s="20">
        <f t="shared" si="0"/>
        <v>10.5</v>
      </c>
      <c r="G15" s="21">
        <f t="shared" si="11"/>
        <v>0</v>
      </c>
      <c r="H15" s="21"/>
      <c r="I15" s="21"/>
      <c r="J15" s="21"/>
      <c r="K15" s="23">
        <f t="shared" si="12"/>
        <v>0</v>
      </c>
      <c r="L15" s="23">
        <f t="shared" si="13"/>
        <v>0</v>
      </c>
      <c r="M15" s="23">
        <f t="shared" si="14"/>
        <v>0</v>
      </c>
      <c r="N15" s="23">
        <f t="shared" si="4"/>
        <v>1</v>
      </c>
      <c r="O15" s="23"/>
      <c r="P15" s="23">
        <v>1</v>
      </c>
      <c r="Q15" s="23"/>
      <c r="R15" s="23"/>
      <c r="S15" s="23">
        <v>10.5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>
        <f t="shared" si="5"/>
        <v>1</v>
      </c>
      <c r="AJ15" s="24">
        <f t="shared" si="3"/>
        <v>10.5</v>
      </c>
    </row>
    <row r="16" spans="1:36" ht="17.25" customHeight="1">
      <c r="A16" s="60">
        <v>11</v>
      </c>
      <c r="B16" s="71" t="s">
        <v>44</v>
      </c>
      <c r="C16" s="62" t="s">
        <v>29</v>
      </c>
      <c r="D16" s="58">
        <v>3850</v>
      </c>
      <c r="E16" s="62">
        <v>0.5</v>
      </c>
      <c r="F16" s="20">
        <f t="shared" si="0"/>
        <v>1.925</v>
      </c>
      <c r="G16" s="21">
        <f t="shared" si="11"/>
        <v>0</v>
      </c>
      <c r="H16" s="21"/>
      <c r="I16" s="21"/>
      <c r="J16" s="21"/>
      <c r="K16" s="23">
        <f t="shared" si="12"/>
        <v>0</v>
      </c>
      <c r="L16" s="23">
        <f t="shared" si="13"/>
        <v>0</v>
      </c>
      <c r="M16" s="23">
        <f t="shared" si="14"/>
        <v>0</v>
      </c>
      <c r="N16" s="23">
        <f t="shared" si="4"/>
        <v>0.5</v>
      </c>
      <c r="O16" s="23"/>
      <c r="P16" s="23">
        <v>0.5</v>
      </c>
      <c r="Q16" s="23"/>
      <c r="R16" s="23"/>
      <c r="S16" s="23">
        <v>1.925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>
        <f t="shared" si="5"/>
        <v>0.5</v>
      </c>
      <c r="AJ16" s="24">
        <f t="shared" si="3"/>
        <v>1.925</v>
      </c>
    </row>
    <row r="17" spans="1:36" ht="15" customHeight="1">
      <c r="A17" s="60">
        <v>12</v>
      </c>
      <c r="B17" s="12" t="s">
        <v>87</v>
      </c>
      <c r="C17" s="61" t="s">
        <v>38</v>
      </c>
      <c r="D17" s="58">
        <v>56100</v>
      </c>
      <c r="E17" s="61">
        <v>5</v>
      </c>
      <c r="F17" s="20">
        <f t="shared" si="0"/>
        <v>280.5</v>
      </c>
      <c r="G17" s="21">
        <f t="shared" si="11"/>
        <v>0</v>
      </c>
      <c r="H17" s="21"/>
      <c r="I17" s="21"/>
      <c r="J17" s="21"/>
      <c r="K17" s="23">
        <f t="shared" si="12"/>
        <v>0</v>
      </c>
      <c r="L17" s="23">
        <f t="shared" si="13"/>
        <v>0</v>
      </c>
      <c r="M17" s="23">
        <f t="shared" si="14"/>
        <v>0</v>
      </c>
      <c r="N17" s="23">
        <f t="shared" si="4"/>
        <v>5</v>
      </c>
      <c r="O17" s="23"/>
      <c r="P17" s="23">
        <v>5</v>
      </c>
      <c r="Q17" s="23"/>
      <c r="R17" s="23"/>
      <c r="S17" s="23">
        <v>280.5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>
        <f t="shared" si="5"/>
        <v>5</v>
      </c>
      <c r="AJ17" s="24">
        <f t="shared" si="3"/>
        <v>280.5</v>
      </c>
    </row>
    <row r="18" spans="1:36" ht="16.5" customHeight="1">
      <c r="A18" s="60">
        <v>13</v>
      </c>
      <c r="B18" s="12" t="s">
        <v>49</v>
      </c>
      <c r="C18" s="61" t="s">
        <v>31</v>
      </c>
      <c r="D18" s="58">
        <v>2900</v>
      </c>
      <c r="E18" s="61">
        <v>2</v>
      </c>
      <c r="F18" s="20">
        <f t="shared" si="0"/>
        <v>5.8</v>
      </c>
      <c r="G18" s="21">
        <f t="shared" si="11"/>
        <v>0</v>
      </c>
      <c r="H18" s="21"/>
      <c r="I18" s="21"/>
      <c r="J18" s="21"/>
      <c r="K18" s="23">
        <f t="shared" si="12"/>
        <v>0</v>
      </c>
      <c r="L18" s="23">
        <f t="shared" si="13"/>
        <v>0</v>
      </c>
      <c r="M18" s="23">
        <f t="shared" si="14"/>
        <v>0</v>
      </c>
      <c r="N18" s="23">
        <f t="shared" si="4"/>
        <v>1</v>
      </c>
      <c r="O18" s="23"/>
      <c r="P18" s="23">
        <v>1</v>
      </c>
      <c r="Q18" s="23"/>
      <c r="R18" s="23"/>
      <c r="S18" s="23">
        <v>2.9</v>
      </c>
      <c r="T18" s="23"/>
      <c r="U18" s="23">
        <f t="shared" si="8"/>
        <v>1</v>
      </c>
      <c r="V18" s="23"/>
      <c r="W18" s="23"/>
      <c r="X18" s="23">
        <v>1</v>
      </c>
      <c r="Y18" s="23"/>
      <c r="Z18" s="23"/>
      <c r="AA18" s="23">
        <f>D18*X18/1000</f>
        <v>2.9</v>
      </c>
      <c r="AB18" s="23"/>
      <c r="AC18" s="23"/>
      <c r="AD18" s="23"/>
      <c r="AE18" s="23"/>
      <c r="AF18" s="23"/>
      <c r="AG18" s="23"/>
      <c r="AH18" s="23"/>
      <c r="AI18" s="23">
        <f t="shared" si="5"/>
        <v>2</v>
      </c>
      <c r="AJ18" s="24">
        <f t="shared" si="3"/>
        <v>5.8</v>
      </c>
    </row>
    <row r="19" spans="1:36" ht="16.5" customHeight="1">
      <c r="A19" s="60">
        <v>14</v>
      </c>
      <c r="B19" s="9" t="s">
        <v>88</v>
      </c>
      <c r="C19" s="62" t="s">
        <v>38</v>
      </c>
      <c r="D19" s="58">
        <v>46100</v>
      </c>
      <c r="E19" s="62">
        <v>2</v>
      </c>
      <c r="F19" s="20">
        <f t="shared" si="0"/>
        <v>92.2</v>
      </c>
      <c r="G19" s="21"/>
      <c r="H19" s="21"/>
      <c r="I19" s="21"/>
      <c r="J19" s="21"/>
      <c r="K19" s="23">
        <f t="shared" si="12"/>
        <v>0</v>
      </c>
      <c r="L19" s="23">
        <f t="shared" si="13"/>
        <v>0</v>
      </c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>
        <f t="shared" si="10"/>
        <v>2</v>
      </c>
      <c r="AC19" s="23"/>
      <c r="AD19" s="23">
        <v>2</v>
      </c>
      <c r="AE19" s="23"/>
      <c r="AF19" s="23"/>
      <c r="AG19" s="23">
        <f>D19*AD19/1000</f>
        <v>92.2</v>
      </c>
      <c r="AH19" s="23"/>
      <c r="AI19" s="23">
        <f t="shared" ref="AI19:AI40" si="15">G19+N19+U19+AB19</f>
        <v>2</v>
      </c>
      <c r="AJ19" s="24">
        <f t="shared" si="3"/>
        <v>92.2</v>
      </c>
    </row>
    <row r="20" spans="1:36" ht="15.75" customHeight="1">
      <c r="A20" s="60">
        <v>15</v>
      </c>
      <c r="B20" s="12" t="s">
        <v>51</v>
      </c>
      <c r="C20" s="61" t="s">
        <v>31</v>
      </c>
      <c r="D20" s="58">
        <v>61600</v>
      </c>
      <c r="E20" s="61">
        <v>0.5</v>
      </c>
      <c r="F20" s="20">
        <f t="shared" si="0"/>
        <v>30.8</v>
      </c>
      <c r="G20" s="21">
        <f>H20+I20+J20</f>
        <v>0</v>
      </c>
      <c r="H20" s="21"/>
      <c r="I20" s="21"/>
      <c r="J20" s="21"/>
      <c r="K20" s="23">
        <f t="shared" si="12"/>
        <v>0</v>
      </c>
      <c r="L20" s="23">
        <f t="shared" si="13"/>
        <v>0</v>
      </c>
      <c r="M20" s="23">
        <f>D20*J20/1000</f>
        <v>0</v>
      </c>
      <c r="N20" s="23"/>
      <c r="O20" s="23"/>
      <c r="P20" s="23">
        <v>0.5</v>
      </c>
      <c r="Q20" s="23"/>
      <c r="R20" s="23"/>
      <c r="S20" s="23">
        <v>30.8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>
        <v>0.5</v>
      </c>
      <c r="AJ20" s="24">
        <f t="shared" si="3"/>
        <v>30.8</v>
      </c>
    </row>
    <row r="21" spans="1:36" ht="16.5" customHeight="1">
      <c r="A21" s="60">
        <v>16</v>
      </c>
      <c r="B21" s="12" t="s">
        <v>52</v>
      </c>
      <c r="C21" s="61" t="s">
        <v>31</v>
      </c>
      <c r="D21" s="58">
        <v>8250</v>
      </c>
      <c r="E21" s="61">
        <v>0.5</v>
      </c>
      <c r="F21" s="20">
        <f t="shared" si="0"/>
        <v>4.125</v>
      </c>
      <c r="G21" s="21">
        <f>H21+I21+J21</f>
        <v>0</v>
      </c>
      <c r="H21" s="21"/>
      <c r="I21" s="21"/>
      <c r="J21" s="21"/>
      <c r="K21" s="23">
        <f t="shared" si="12"/>
        <v>0</v>
      </c>
      <c r="L21" s="23">
        <f t="shared" si="13"/>
        <v>0</v>
      </c>
      <c r="M21" s="23">
        <f>D21*J21/1000</f>
        <v>0</v>
      </c>
      <c r="N21" s="23"/>
      <c r="O21" s="23"/>
      <c r="P21" s="23">
        <v>0.5</v>
      </c>
      <c r="Q21" s="23"/>
      <c r="R21" s="23"/>
      <c r="S21" s="23">
        <v>4.125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>
        <v>0.5</v>
      </c>
      <c r="AJ21" s="24">
        <f t="shared" si="3"/>
        <v>4.125</v>
      </c>
    </row>
    <row r="22" spans="1:36">
      <c r="A22" s="60">
        <v>17</v>
      </c>
      <c r="B22" s="9" t="s">
        <v>53</v>
      </c>
      <c r="C22" s="62" t="s">
        <v>31</v>
      </c>
      <c r="D22" s="58">
        <v>2860</v>
      </c>
      <c r="E22" s="62">
        <v>30</v>
      </c>
      <c r="F22" s="20">
        <f t="shared" si="0"/>
        <v>85.8</v>
      </c>
      <c r="G22" s="21">
        <f>H22+I22+J22</f>
        <v>0</v>
      </c>
      <c r="H22" s="21"/>
      <c r="I22" s="21"/>
      <c r="J22" s="21"/>
      <c r="K22" s="23">
        <f t="shared" si="12"/>
        <v>0</v>
      </c>
      <c r="L22" s="23">
        <f t="shared" si="13"/>
        <v>0</v>
      </c>
      <c r="M22" s="23">
        <f>D22*J22/1000</f>
        <v>0</v>
      </c>
      <c r="N22" s="23"/>
      <c r="O22" s="23"/>
      <c r="P22" s="23">
        <v>30</v>
      </c>
      <c r="Q22" s="23"/>
      <c r="R22" s="23"/>
      <c r="S22" s="23">
        <v>85.8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>
        <v>30</v>
      </c>
      <c r="AJ22" s="24">
        <f t="shared" si="3"/>
        <v>85.8</v>
      </c>
    </row>
    <row r="23" spans="1:36">
      <c r="A23" s="60">
        <v>18</v>
      </c>
      <c r="B23" s="9" t="s">
        <v>54</v>
      </c>
      <c r="C23" s="62" t="s">
        <v>31</v>
      </c>
      <c r="D23" s="58">
        <v>3850</v>
      </c>
      <c r="E23" s="75">
        <v>20.3</v>
      </c>
      <c r="F23" s="20">
        <f t="shared" si="0"/>
        <v>78.155000000000001</v>
      </c>
      <c r="G23" s="21">
        <f>H23+I23+J23</f>
        <v>0</v>
      </c>
      <c r="H23" s="21"/>
      <c r="I23" s="21"/>
      <c r="J23" s="21"/>
      <c r="K23" s="23">
        <f t="shared" si="12"/>
        <v>0</v>
      </c>
      <c r="L23" s="23">
        <f t="shared" si="13"/>
        <v>0</v>
      </c>
      <c r="M23" s="23">
        <f>D23*J23/1000</f>
        <v>0</v>
      </c>
      <c r="N23" s="23"/>
      <c r="O23" s="23"/>
      <c r="P23" s="23">
        <v>20.3</v>
      </c>
      <c r="Q23" s="23"/>
      <c r="R23" s="23"/>
      <c r="S23" s="23">
        <v>78.155000000000001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>
        <v>20.3</v>
      </c>
      <c r="AJ23" s="24">
        <f t="shared" si="3"/>
        <v>78.155000000000001</v>
      </c>
    </row>
    <row r="24" spans="1:36" ht="66" customHeight="1">
      <c r="A24" s="60">
        <v>19</v>
      </c>
      <c r="B24" s="9" t="s">
        <v>55</v>
      </c>
      <c r="C24" s="62" t="s">
        <v>56</v>
      </c>
      <c r="D24" s="58">
        <v>17050</v>
      </c>
      <c r="E24" s="62">
        <v>5</v>
      </c>
      <c r="F24" s="79">
        <f t="shared" si="0"/>
        <v>85.25</v>
      </c>
      <c r="G24" s="35">
        <f>H24+I24+J24</f>
        <v>0</v>
      </c>
      <c r="H24" s="35"/>
      <c r="I24" s="35"/>
      <c r="J24" s="35"/>
      <c r="K24" s="57">
        <f t="shared" si="12"/>
        <v>0</v>
      </c>
      <c r="L24" s="57">
        <f t="shared" si="13"/>
        <v>0</v>
      </c>
      <c r="M24" s="57">
        <f>D24*J24/1000</f>
        <v>0</v>
      </c>
      <c r="N24" s="57">
        <f t="shared" si="4"/>
        <v>2</v>
      </c>
      <c r="O24" s="57"/>
      <c r="P24" s="57">
        <v>2</v>
      </c>
      <c r="Q24" s="57"/>
      <c r="R24" s="57"/>
      <c r="S24" s="57">
        <f>D24*P24/1000</f>
        <v>34.1</v>
      </c>
      <c r="T24" s="57"/>
      <c r="U24" s="57">
        <f t="shared" si="8"/>
        <v>2</v>
      </c>
      <c r="V24" s="57">
        <v>2</v>
      </c>
      <c r="W24" s="57"/>
      <c r="X24" s="57"/>
      <c r="Y24" s="57">
        <f>D24*V24/1000</f>
        <v>34.1</v>
      </c>
      <c r="Z24" s="57"/>
      <c r="AA24" s="57"/>
      <c r="AB24" s="57">
        <f t="shared" si="10"/>
        <v>1</v>
      </c>
      <c r="AC24" s="57"/>
      <c r="AD24" s="57">
        <v>1</v>
      </c>
      <c r="AE24" s="57"/>
      <c r="AF24" s="57"/>
      <c r="AG24" s="57">
        <f>D24*AD24/1000</f>
        <v>17.05</v>
      </c>
      <c r="AH24" s="57"/>
      <c r="AI24" s="57">
        <f t="shared" si="15"/>
        <v>5</v>
      </c>
      <c r="AJ24" s="80">
        <f t="shared" si="3"/>
        <v>85.25</v>
      </c>
    </row>
    <row r="25" spans="1:36" ht="18" customHeight="1">
      <c r="A25" s="60">
        <v>20</v>
      </c>
      <c r="B25" s="9" t="s">
        <v>81</v>
      </c>
      <c r="C25" s="62" t="s">
        <v>31</v>
      </c>
      <c r="D25" s="58">
        <v>66000</v>
      </c>
      <c r="E25" s="76">
        <v>0.2</v>
      </c>
      <c r="F25" s="20">
        <f t="shared" si="0"/>
        <v>13.2</v>
      </c>
      <c r="G25" s="21"/>
      <c r="H25" s="21"/>
      <c r="I25" s="21"/>
      <c r="J25" s="21"/>
      <c r="K25" s="23"/>
      <c r="L25" s="23"/>
      <c r="M25" s="23"/>
      <c r="N25" s="23">
        <f t="shared" si="4"/>
        <v>0.2</v>
      </c>
      <c r="O25" s="23"/>
      <c r="P25" s="23">
        <v>0.2</v>
      </c>
      <c r="Q25" s="23"/>
      <c r="R25" s="23"/>
      <c r="S25" s="23">
        <f>D25*P25/1000</f>
        <v>13.2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>
        <f t="shared" si="15"/>
        <v>0.2</v>
      </c>
      <c r="AJ25" s="24">
        <f t="shared" si="3"/>
        <v>13.2</v>
      </c>
    </row>
    <row r="26" spans="1:36">
      <c r="A26" s="60">
        <v>21</v>
      </c>
      <c r="B26" s="9" t="s">
        <v>89</v>
      </c>
      <c r="C26" s="62" t="s">
        <v>84</v>
      </c>
      <c r="D26" s="58">
        <v>12700</v>
      </c>
      <c r="E26" s="76">
        <v>2</v>
      </c>
      <c r="F26" s="20">
        <f t="shared" si="0"/>
        <v>25.4</v>
      </c>
      <c r="G26" s="21"/>
      <c r="H26" s="21"/>
      <c r="I26" s="21"/>
      <c r="J26" s="21"/>
      <c r="K26" s="23"/>
      <c r="L26" s="23"/>
      <c r="M26" s="23"/>
      <c r="N26" s="23">
        <f t="shared" si="4"/>
        <v>2</v>
      </c>
      <c r="O26" s="23"/>
      <c r="P26" s="23">
        <v>2</v>
      </c>
      <c r="Q26" s="23"/>
      <c r="R26" s="23"/>
      <c r="S26" s="23">
        <f>D26*P26/1000</f>
        <v>25.4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>
        <f t="shared" si="15"/>
        <v>2</v>
      </c>
      <c r="AJ26" s="24">
        <f t="shared" si="3"/>
        <v>25.4</v>
      </c>
    </row>
    <row r="27" spans="1:36" ht="16.5" customHeight="1">
      <c r="A27" s="60">
        <v>22</v>
      </c>
      <c r="B27" s="9" t="s">
        <v>90</v>
      </c>
      <c r="C27" s="62" t="s">
        <v>84</v>
      </c>
      <c r="D27" s="58">
        <v>12200</v>
      </c>
      <c r="E27" s="62">
        <v>5</v>
      </c>
      <c r="F27" s="20">
        <f t="shared" si="0"/>
        <v>61</v>
      </c>
      <c r="G27" s="21">
        <f t="shared" ref="G27:G40" si="16">H27+I27+J27</f>
        <v>0</v>
      </c>
      <c r="H27" s="21"/>
      <c r="I27" s="21"/>
      <c r="J27" s="21"/>
      <c r="K27" s="23">
        <f t="shared" ref="K27:K40" si="17">D27*H27/1000</f>
        <v>0</v>
      </c>
      <c r="L27" s="23">
        <f t="shared" ref="L27:L40" si="18">D27*I27/1000</f>
        <v>0</v>
      </c>
      <c r="M27" s="23">
        <f t="shared" ref="M27:M40" si="19">D27*J27/1000</f>
        <v>0</v>
      </c>
      <c r="N27" s="23">
        <f t="shared" si="4"/>
        <v>3</v>
      </c>
      <c r="O27" s="23"/>
      <c r="P27" s="23">
        <v>3</v>
      </c>
      <c r="Q27" s="23"/>
      <c r="R27" s="23"/>
      <c r="S27" s="23">
        <f>D27*P27/1000</f>
        <v>36.6</v>
      </c>
      <c r="T27" s="23"/>
      <c r="U27" s="23"/>
      <c r="V27" s="23"/>
      <c r="W27" s="23"/>
      <c r="X27" s="23"/>
      <c r="Y27" s="23"/>
      <c r="Z27" s="23"/>
      <c r="AA27" s="23"/>
      <c r="AB27" s="23">
        <f t="shared" si="10"/>
        <v>2</v>
      </c>
      <c r="AC27" s="23"/>
      <c r="AD27" s="23">
        <v>2</v>
      </c>
      <c r="AE27" s="23"/>
      <c r="AF27" s="23"/>
      <c r="AG27" s="23">
        <f>D27*AD27/1000</f>
        <v>24.4</v>
      </c>
      <c r="AH27" s="23"/>
      <c r="AI27" s="23">
        <f t="shared" si="15"/>
        <v>5</v>
      </c>
      <c r="AJ27" s="24">
        <f t="shared" si="3"/>
        <v>61</v>
      </c>
    </row>
    <row r="28" spans="1:36" ht="15" customHeight="1">
      <c r="A28" s="60">
        <v>23</v>
      </c>
      <c r="B28" s="9" t="s">
        <v>60</v>
      </c>
      <c r="C28" s="62" t="s">
        <v>31</v>
      </c>
      <c r="D28" s="58">
        <v>8250</v>
      </c>
      <c r="E28" s="76">
        <v>4</v>
      </c>
      <c r="F28" s="20">
        <f t="shared" si="0"/>
        <v>33</v>
      </c>
      <c r="G28" s="21">
        <f t="shared" si="16"/>
        <v>0</v>
      </c>
      <c r="H28" s="21"/>
      <c r="I28" s="21"/>
      <c r="J28" s="21"/>
      <c r="K28" s="23">
        <f t="shared" si="17"/>
        <v>0</v>
      </c>
      <c r="L28" s="23">
        <f t="shared" si="18"/>
        <v>0</v>
      </c>
      <c r="M28" s="23">
        <f t="shared" si="19"/>
        <v>0</v>
      </c>
      <c r="N28" s="23">
        <f t="shared" si="4"/>
        <v>2</v>
      </c>
      <c r="O28" s="23"/>
      <c r="P28" s="23">
        <v>2</v>
      </c>
      <c r="Q28" s="23"/>
      <c r="R28" s="23"/>
      <c r="S28" s="23">
        <f>D28*P28/1000</f>
        <v>16.5</v>
      </c>
      <c r="T28" s="23"/>
      <c r="U28" s="23">
        <f t="shared" si="8"/>
        <v>2</v>
      </c>
      <c r="V28" s="23"/>
      <c r="W28" s="23"/>
      <c r="X28" s="23">
        <v>2</v>
      </c>
      <c r="Y28" s="23"/>
      <c r="Z28" s="23"/>
      <c r="AA28" s="23">
        <f>D28*X28/1000</f>
        <v>16.5</v>
      </c>
      <c r="AB28" s="23"/>
      <c r="AC28" s="23"/>
      <c r="AD28" s="23"/>
      <c r="AE28" s="23"/>
      <c r="AF28" s="23"/>
      <c r="AG28" s="23"/>
      <c r="AH28" s="23"/>
      <c r="AI28" s="23">
        <f t="shared" si="15"/>
        <v>4</v>
      </c>
      <c r="AJ28" s="24">
        <f t="shared" si="3"/>
        <v>33</v>
      </c>
    </row>
    <row r="29" spans="1:36" ht="51.6" customHeight="1">
      <c r="A29" s="60">
        <v>24</v>
      </c>
      <c r="B29" s="9" t="s">
        <v>91</v>
      </c>
      <c r="C29" s="62" t="s">
        <v>56</v>
      </c>
      <c r="D29" s="58">
        <v>2500</v>
      </c>
      <c r="E29" s="62">
        <v>25</v>
      </c>
      <c r="F29" s="20">
        <f t="shared" si="0"/>
        <v>62.5</v>
      </c>
      <c r="G29" s="21">
        <f t="shared" si="16"/>
        <v>0</v>
      </c>
      <c r="H29" s="21"/>
      <c r="I29" s="21"/>
      <c r="J29" s="21"/>
      <c r="K29" s="23">
        <f t="shared" si="17"/>
        <v>0</v>
      </c>
      <c r="L29" s="23">
        <f t="shared" si="18"/>
        <v>0</v>
      </c>
      <c r="M29" s="23">
        <f t="shared" si="19"/>
        <v>0</v>
      </c>
      <c r="N29" s="23">
        <f t="shared" si="4"/>
        <v>13</v>
      </c>
      <c r="O29" s="23"/>
      <c r="P29" s="23">
        <v>7</v>
      </c>
      <c r="Q29" s="23">
        <v>6</v>
      </c>
      <c r="R29" s="23"/>
      <c r="S29" s="23">
        <f>D29*P29/1000</f>
        <v>17.5</v>
      </c>
      <c r="T29" s="23">
        <f>D29*Q29/1000</f>
        <v>15</v>
      </c>
      <c r="U29" s="23">
        <f t="shared" si="8"/>
        <v>6</v>
      </c>
      <c r="V29" s="23"/>
      <c r="W29" s="23"/>
      <c r="X29" s="23">
        <v>6</v>
      </c>
      <c r="Y29" s="23"/>
      <c r="Z29" s="23"/>
      <c r="AA29" s="23">
        <f>D29*X29/1000</f>
        <v>15</v>
      </c>
      <c r="AB29" s="23">
        <f t="shared" si="10"/>
        <v>6</v>
      </c>
      <c r="AC29" s="23"/>
      <c r="AD29" s="23">
        <v>6</v>
      </c>
      <c r="AE29" s="23"/>
      <c r="AF29" s="23"/>
      <c r="AG29" s="23">
        <f>D29*AD29/1000</f>
        <v>15</v>
      </c>
      <c r="AH29" s="23"/>
      <c r="AI29" s="23">
        <f t="shared" si="15"/>
        <v>25</v>
      </c>
      <c r="AJ29" s="24">
        <f t="shared" si="3"/>
        <v>62.5</v>
      </c>
    </row>
    <row r="30" spans="1:36" ht="33" customHeight="1">
      <c r="A30" s="60">
        <v>25</v>
      </c>
      <c r="B30" s="9" t="s">
        <v>62</v>
      </c>
      <c r="C30" s="62" t="s">
        <v>31</v>
      </c>
      <c r="D30" s="58">
        <v>21835</v>
      </c>
      <c r="E30" s="62">
        <v>2</v>
      </c>
      <c r="F30" s="20">
        <f t="shared" si="0"/>
        <v>43.67</v>
      </c>
      <c r="G30" s="21">
        <f t="shared" si="16"/>
        <v>0</v>
      </c>
      <c r="H30" s="21"/>
      <c r="I30" s="21"/>
      <c r="J30" s="21"/>
      <c r="K30" s="23">
        <f t="shared" si="17"/>
        <v>0</v>
      </c>
      <c r="L30" s="23">
        <f t="shared" si="18"/>
        <v>0</v>
      </c>
      <c r="M30" s="23">
        <f t="shared" si="19"/>
        <v>0</v>
      </c>
      <c r="N30" s="23"/>
      <c r="O30" s="23"/>
      <c r="P30" s="23">
        <v>1</v>
      </c>
      <c r="Q30" s="23"/>
      <c r="R30" s="23"/>
      <c r="S30" s="23">
        <f>D30*P30/1000</f>
        <v>21.835000000000001</v>
      </c>
      <c r="T30" s="23"/>
      <c r="U30" s="23">
        <f t="shared" si="8"/>
        <v>1</v>
      </c>
      <c r="V30" s="23"/>
      <c r="W30" s="23"/>
      <c r="X30" s="23">
        <v>1</v>
      </c>
      <c r="Y30" s="23"/>
      <c r="Z30" s="23"/>
      <c r="AA30" s="23">
        <f>D30*X30/1000</f>
        <v>21.835000000000001</v>
      </c>
      <c r="AB30" s="23"/>
      <c r="AC30" s="23"/>
      <c r="AD30" s="23"/>
      <c r="AE30" s="23"/>
      <c r="AF30" s="23"/>
      <c r="AG30" s="23"/>
      <c r="AH30" s="23"/>
      <c r="AI30" s="23">
        <v>2</v>
      </c>
      <c r="AJ30" s="24">
        <f t="shared" si="3"/>
        <v>43.67</v>
      </c>
    </row>
    <row r="31" spans="1:36" ht="31.5" customHeight="1">
      <c r="A31" s="60">
        <v>26</v>
      </c>
      <c r="B31" s="9" t="s">
        <v>63</v>
      </c>
      <c r="C31" s="62" t="s">
        <v>31</v>
      </c>
      <c r="D31" s="58">
        <v>11550</v>
      </c>
      <c r="E31" s="62">
        <v>0.5</v>
      </c>
      <c r="F31" s="20">
        <f t="shared" si="0"/>
        <v>5.7750000000000004</v>
      </c>
      <c r="G31" s="21">
        <f t="shared" si="16"/>
        <v>0</v>
      </c>
      <c r="H31" s="21"/>
      <c r="I31" s="21"/>
      <c r="J31" s="21"/>
      <c r="K31" s="23">
        <f t="shared" si="17"/>
        <v>0</v>
      </c>
      <c r="L31" s="23">
        <f t="shared" si="18"/>
        <v>0</v>
      </c>
      <c r="M31" s="23">
        <f t="shared" si="19"/>
        <v>0</v>
      </c>
      <c r="N31" s="23"/>
      <c r="O31" s="23"/>
      <c r="P31" s="23">
        <v>0.5</v>
      </c>
      <c r="Q31" s="23"/>
      <c r="R31" s="23"/>
      <c r="S31" s="23">
        <f>D31*P31/1000</f>
        <v>5.7750000000000004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>
        <v>0.5</v>
      </c>
      <c r="AJ31" s="24">
        <f t="shared" si="3"/>
        <v>5.7750000000000004</v>
      </c>
    </row>
    <row r="32" spans="1:36" ht="31.5" customHeight="1">
      <c r="A32" s="60">
        <v>27</v>
      </c>
      <c r="B32" s="9" t="s">
        <v>64</v>
      </c>
      <c r="C32" s="62" t="s">
        <v>38</v>
      </c>
      <c r="D32" s="58">
        <v>18125</v>
      </c>
      <c r="E32" s="62">
        <v>30</v>
      </c>
      <c r="F32" s="20">
        <f t="shared" si="0"/>
        <v>543.75</v>
      </c>
      <c r="G32" s="21">
        <f t="shared" si="16"/>
        <v>0</v>
      </c>
      <c r="H32" s="21"/>
      <c r="I32" s="21"/>
      <c r="J32" s="21"/>
      <c r="K32" s="23">
        <f t="shared" si="17"/>
        <v>0</v>
      </c>
      <c r="L32" s="23">
        <f t="shared" si="18"/>
        <v>0</v>
      </c>
      <c r="M32" s="23">
        <f t="shared" si="19"/>
        <v>0</v>
      </c>
      <c r="N32" s="23">
        <f t="shared" si="4"/>
        <v>20</v>
      </c>
      <c r="O32" s="23"/>
      <c r="P32" s="23">
        <v>20</v>
      </c>
      <c r="Q32" s="23"/>
      <c r="R32" s="23">
        <f>D32*O32/1000</f>
        <v>0</v>
      </c>
      <c r="S32" s="23">
        <f>D32*P32/1000</f>
        <v>362.5</v>
      </c>
      <c r="T32" s="23"/>
      <c r="U32" s="23">
        <f t="shared" si="8"/>
        <v>10</v>
      </c>
      <c r="V32" s="23"/>
      <c r="W32" s="23">
        <v>10</v>
      </c>
      <c r="X32" s="23"/>
      <c r="Y32" s="23"/>
      <c r="Z32" s="23">
        <f>D32*W32/1000</f>
        <v>181.25</v>
      </c>
      <c r="AA32" s="23"/>
      <c r="AB32" s="23"/>
      <c r="AC32" s="23"/>
      <c r="AD32" s="23"/>
      <c r="AE32" s="23"/>
      <c r="AF32" s="23"/>
      <c r="AG32" s="23"/>
      <c r="AH32" s="23"/>
      <c r="AI32" s="23">
        <f t="shared" si="15"/>
        <v>30</v>
      </c>
      <c r="AJ32" s="24">
        <f t="shared" si="3"/>
        <v>543.75</v>
      </c>
    </row>
    <row r="33" spans="1:36" ht="18" customHeight="1">
      <c r="A33" s="60">
        <v>28</v>
      </c>
      <c r="B33" s="9" t="s">
        <v>65</v>
      </c>
      <c r="C33" s="62" t="s">
        <v>38</v>
      </c>
      <c r="D33" s="58">
        <v>11770</v>
      </c>
      <c r="E33" s="62">
        <v>3</v>
      </c>
      <c r="F33" s="20">
        <f t="shared" si="0"/>
        <v>35.31</v>
      </c>
      <c r="G33" s="21">
        <f t="shared" si="16"/>
        <v>0</v>
      </c>
      <c r="H33" s="21"/>
      <c r="I33" s="21"/>
      <c r="J33" s="21"/>
      <c r="K33" s="23">
        <f t="shared" si="17"/>
        <v>0</v>
      </c>
      <c r="L33" s="23">
        <f t="shared" si="18"/>
        <v>0</v>
      </c>
      <c r="M33" s="23">
        <f t="shared" si="19"/>
        <v>0</v>
      </c>
      <c r="N33" s="23"/>
      <c r="O33" s="23"/>
      <c r="P33" s="23">
        <v>3</v>
      </c>
      <c r="Q33" s="23"/>
      <c r="R33" s="23"/>
      <c r="S33" s="23">
        <f>D33*P33/1000</f>
        <v>35.31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>
        <v>3</v>
      </c>
      <c r="AJ33" s="24">
        <f t="shared" si="3"/>
        <v>35.31</v>
      </c>
    </row>
    <row r="34" spans="1:36" ht="16.5" customHeight="1">
      <c r="A34" s="60">
        <v>29</v>
      </c>
      <c r="B34" s="9" t="s">
        <v>66</v>
      </c>
      <c r="C34" s="62" t="s">
        <v>67</v>
      </c>
      <c r="D34" s="58">
        <v>6050</v>
      </c>
      <c r="E34" s="62">
        <v>5</v>
      </c>
      <c r="F34" s="20">
        <f t="shared" si="0"/>
        <v>30.25</v>
      </c>
      <c r="G34" s="21">
        <f t="shared" si="16"/>
        <v>0</v>
      </c>
      <c r="H34" s="21"/>
      <c r="I34" s="21"/>
      <c r="J34" s="21"/>
      <c r="K34" s="23">
        <f t="shared" si="17"/>
        <v>0</v>
      </c>
      <c r="L34" s="23">
        <f t="shared" si="18"/>
        <v>0</v>
      </c>
      <c r="M34" s="23">
        <f t="shared" si="19"/>
        <v>0</v>
      </c>
      <c r="N34" s="23"/>
      <c r="O34" s="23"/>
      <c r="P34" s="23">
        <v>5</v>
      </c>
      <c r="Q34" s="23"/>
      <c r="R34" s="23"/>
      <c r="S34" s="23">
        <f>D34*P34/1000</f>
        <v>30.25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>
        <v>5</v>
      </c>
      <c r="AJ34" s="24">
        <f t="shared" si="3"/>
        <v>30.25</v>
      </c>
    </row>
    <row r="35" spans="1:36" ht="15.75" customHeight="1">
      <c r="A35" s="60">
        <v>30</v>
      </c>
      <c r="B35" s="9" t="s">
        <v>68</v>
      </c>
      <c r="C35" s="62" t="s">
        <v>56</v>
      </c>
      <c r="D35" s="58">
        <v>22220</v>
      </c>
      <c r="E35" s="62">
        <v>1</v>
      </c>
      <c r="F35" s="20">
        <f t="shared" si="0"/>
        <v>22.22</v>
      </c>
      <c r="G35" s="21">
        <f t="shared" si="16"/>
        <v>0</v>
      </c>
      <c r="H35" s="21"/>
      <c r="I35" s="21"/>
      <c r="J35" s="21"/>
      <c r="K35" s="23">
        <f t="shared" si="17"/>
        <v>0</v>
      </c>
      <c r="L35" s="23">
        <f t="shared" si="18"/>
        <v>0</v>
      </c>
      <c r="M35" s="23">
        <f t="shared" si="19"/>
        <v>0</v>
      </c>
      <c r="N35" s="23"/>
      <c r="O35" s="23"/>
      <c r="P35" s="23">
        <v>1</v>
      </c>
      <c r="Q35" s="23"/>
      <c r="R35" s="23"/>
      <c r="S35" s="23">
        <f>D35*P35/1000</f>
        <v>22.22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>
        <v>1</v>
      </c>
      <c r="AJ35" s="24">
        <f t="shared" si="3"/>
        <v>22.22</v>
      </c>
    </row>
    <row r="36" spans="1:36" ht="16.5" customHeight="1">
      <c r="A36" s="60">
        <v>31</v>
      </c>
      <c r="B36" s="9" t="s">
        <v>69</v>
      </c>
      <c r="C36" s="62" t="s">
        <v>31</v>
      </c>
      <c r="D36" s="58">
        <v>5500</v>
      </c>
      <c r="E36" s="62">
        <v>0.2</v>
      </c>
      <c r="F36" s="20">
        <f t="shared" si="0"/>
        <v>1.1000000000000001</v>
      </c>
      <c r="G36" s="21">
        <f t="shared" si="16"/>
        <v>0</v>
      </c>
      <c r="H36" s="21"/>
      <c r="I36" s="21"/>
      <c r="J36" s="21"/>
      <c r="K36" s="23">
        <f t="shared" si="17"/>
        <v>0</v>
      </c>
      <c r="L36" s="23">
        <f t="shared" si="18"/>
        <v>0</v>
      </c>
      <c r="M36" s="23">
        <f t="shared" si="19"/>
        <v>0</v>
      </c>
      <c r="N36" s="23"/>
      <c r="O36" s="23"/>
      <c r="P36" s="23">
        <v>0.2</v>
      </c>
      <c r="Q36" s="23"/>
      <c r="R36" s="23"/>
      <c r="S36" s="23">
        <f>D36*P36/1000</f>
        <v>1.1000000000000001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>
        <v>0.2</v>
      </c>
      <c r="AJ36" s="24">
        <f t="shared" si="3"/>
        <v>1.1000000000000001</v>
      </c>
    </row>
    <row r="37" spans="1:36" ht="17.25" customHeight="1">
      <c r="A37" s="60">
        <v>32</v>
      </c>
      <c r="B37" s="9" t="s">
        <v>70</v>
      </c>
      <c r="C37" s="62" t="s">
        <v>38</v>
      </c>
      <c r="D37" s="58">
        <v>1650</v>
      </c>
      <c r="E37" s="62">
        <v>10</v>
      </c>
      <c r="F37" s="20">
        <f t="shared" si="0"/>
        <v>16.5</v>
      </c>
      <c r="G37" s="21">
        <f t="shared" si="16"/>
        <v>0</v>
      </c>
      <c r="H37" s="21"/>
      <c r="I37" s="21"/>
      <c r="J37" s="21"/>
      <c r="K37" s="23">
        <f t="shared" si="17"/>
        <v>0</v>
      </c>
      <c r="L37" s="23">
        <f t="shared" si="18"/>
        <v>0</v>
      </c>
      <c r="M37" s="23">
        <f t="shared" si="19"/>
        <v>0</v>
      </c>
      <c r="N37" s="23"/>
      <c r="O37" s="23"/>
      <c r="P37" s="23">
        <v>5</v>
      </c>
      <c r="Q37" s="23"/>
      <c r="R37" s="23"/>
      <c r="S37" s="23">
        <f>D37*P37/1000</f>
        <v>8.25</v>
      </c>
      <c r="T37" s="23"/>
      <c r="U37" s="23"/>
      <c r="V37" s="23"/>
      <c r="W37" s="23"/>
      <c r="X37" s="23"/>
      <c r="Y37" s="23"/>
      <c r="Z37" s="23"/>
      <c r="AA37" s="23"/>
      <c r="AB37" s="23">
        <f t="shared" si="10"/>
        <v>5</v>
      </c>
      <c r="AC37" s="23">
        <v>5</v>
      </c>
      <c r="AD37" s="23"/>
      <c r="AE37" s="23"/>
      <c r="AF37" s="23">
        <f>D37*AC37/1000</f>
        <v>8.25</v>
      </c>
      <c r="AG37" s="23"/>
      <c r="AH37" s="23"/>
      <c r="AI37" s="23">
        <v>10</v>
      </c>
      <c r="AJ37" s="24">
        <f t="shared" si="3"/>
        <v>16.5</v>
      </c>
    </row>
    <row r="38" spans="1:36" ht="16.5" customHeight="1">
      <c r="A38" s="60">
        <v>33</v>
      </c>
      <c r="B38" s="9" t="s">
        <v>71</v>
      </c>
      <c r="C38" s="62" t="s">
        <v>31</v>
      </c>
      <c r="D38" s="58">
        <v>8910</v>
      </c>
      <c r="E38" s="62">
        <v>0.1</v>
      </c>
      <c r="F38" s="20">
        <f t="shared" si="0"/>
        <v>0.89100000000000001</v>
      </c>
      <c r="G38" s="21">
        <f t="shared" si="16"/>
        <v>0</v>
      </c>
      <c r="H38" s="21"/>
      <c r="I38" s="21"/>
      <c r="J38" s="21"/>
      <c r="K38" s="23">
        <f t="shared" si="17"/>
        <v>0</v>
      </c>
      <c r="L38" s="23">
        <f t="shared" si="18"/>
        <v>0</v>
      </c>
      <c r="M38" s="23">
        <f t="shared" si="19"/>
        <v>0</v>
      </c>
      <c r="N38" s="23"/>
      <c r="O38" s="23"/>
      <c r="P38" s="23">
        <v>0.1</v>
      </c>
      <c r="Q38" s="23"/>
      <c r="R38" s="23"/>
      <c r="S38" s="23">
        <f>D38*P38/1000</f>
        <v>0.89100000000000001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>
        <v>0.1</v>
      </c>
      <c r="AJ38" s="24">
        <f t="shared" si="3"/>
        <v>0.89100000000000001</v>
      </c>
    </row>
    <row r="39" spans="1:36" ht="18.75" customHeight="1">
      <c r="A39" s="60">
        <v>34</v>
      </c>
      <c r="B39" s="9" t="s">
        <v>72</v>
      </c>
      <c r="C39" s="62" t="s">
        <v>31</v>
      </c>
      <c r="D39" s="58">
        <v>9080</v>
      </c>
      <c r="E39" s="62">
        <v>0.1</v>
      </c>
      <c r="F39" s="20">
        <f t="shared" si="0"/>
        <v>0.90800000000000003</v>
      </c>
      <c r="G39" s="21">
        <f t="shared" si="16"/>
        <v>0</v>
      </c>
      <c r="H39" s="21"/>
      <c r="I39" s="21"/>
      <c r="J39" s="21"/>
      <c r="K39" s="23">
        <f t="shared" si="17"/>
        <v>0</v>
      </c>
      <c r="L39" s="23">
        <f t="shared" si="18"/>
        <v>0</v>
      </c>
      <c r="M39" s="23">
        <f t="shared" si="19"/>
        <v>0</v>
      </c>
      <c r="N39" s="23"/>
      <c r="O39" s="23"/>
      <c r="P39" s="23">
        <v>0.1</v>
      </c>
      <c r="Q39" s="23"/>
      <c r="R39" s="23"/>
      <c r="S39" s="23">
        <f>D39*P39/1000</f>
        <v>0.90800000000000003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>
        <v>0.1</v>
      </c>
      <c r="AJ39" s="24">
        <f t="shared" si="3"/>
        <v>0.90800000000000003</v>
      </c>
    </row>
    <row r="40" spans="1:36" ht="15.75" customHeight="1">
      <c r="A40" s="60">
        <v>35</v>
      </c>
      <c r="B40" s="72" t="s">
        <v>73</v>
      </c>
      <c r="C40" s="73" t="s">
        <v>56</v>
      </c>
      <c r="D40" s="58">
        <v>1892</v>
      </c>
      <c r="E40" s="62">
        <v>2</v>
      </c>
      <c r="F40" s="20">
        <f t="shared" si="0"/>
        <v>3.7839999999999998</v>
      </c>
      <c r="G40" s="21">
        <f t="shared" si="16"/>
        <v>0</v>
      </c>
      <c r="H40" s="21"/>
      <c r="I40" s="21"/>
      <c r="J40" s="21"/>
      <c r="K40" s="23">
        <f t="shared" si="17"/>
        <v>0</v>
      </c>
      <c r="L40" s="23">
        <f t="shared" si="18"/>
        <v>0</v>
      </c>
      <c r="M40" s="23">
        <f t="shared" si="19"/>
        <v>0</v>
      </c>
      <c r="N40" s="23"/>
      <c r="O40" s="23"/>
      <c r="P40" s="23">
        <v>1</v>
      </c>
      <c r="Q40" s="23"/>
      <c r="R40" s="23"/>
      <c r="S40" s="23">
        <f>D40*P40/1000</f>
        <v>1.8919999999999999</v>
      </c>
      <c r="T40" s="23"/>
      <c r="U40" s="23">
        <f t="shared" si="8"/>
        <v>1</v>
      </c>
      <c r="V40" s="23">
        <v>1</v>
      </c>
      <c r="W40" s="23"/>
      <c r="X40" s="23"/>
      <c r="Y40" s="23">
        <f>D40*V40/1000</f>
        <v>1.8919999999999999</v>
      </c>
      <c r="Z40" s="23"/>
      <c r="AA40" s="23"/>
      <c r="AB40" s="23"/>
      <c r="AC40" s="23"/>
      <c r="AD40" s="23"/>
      <c r="AE40" s="23"/>
      <c r="AF40" s="23"/>
      <c r="AG40" s="23"/>
      <c r="AH40" s="23"/>
      <c r="AI40" s="23">
        <v>2</v>
      </c>
      <c r="AJ40" s="24">
        <f t="shared" si="3"/>
        <v>3.7839999999999998</v>
      </c>
    </row>
    <row r="41" spans="1:36" s="1" customFormat="1">
      <c r="A41" s="30"/>
      <c r="B41" s="59" t="s">
        <v>77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78">
        <f>SUM(AJ6:AJ40)</f>
        <v>2395.1629999999996</v>
      </c>
    </row>
    <row r="43" spans="1:36" ht="18.75">
      <c r="B43" s="31" t="s">
        <v>78</v>
      </c>
      <c r="C43" s="31" t="s">
        <v>79</v>
      </c>
      <c r="D43" s="31"/>
    </row>
  </sheetData>
  <mergeCells count="18">
    <mergeCell ref="AI3:AJ4"/>
    <mergeCell ref="G4:J4"/>
    <mergeCell ref="K4:M4"/>
    <mergeCell ref="N4:Q4"/>
    <mergeCell ref="R4:T4"/>
    <mergeCell ref="U4:X4"/>
    <mergeCell ref="Y4:AA4"/>
    <mergeCell ref="AB4:AE4"/>
    <mergeCell ref="AF4:AH4"/>
    <mergeCell ref="D3:D5"/>
    <mergeCell ref="E3:F4"/>
    <mergeCell ref="G3:M3"/>
    <mergeCell ref="N3:T3"/>
    <mergeCell ref="U3:AA3"/>
    <mergeCell ref="AB3:AH3"/>
    <mergeCell ref="A3:A5"/>
    <mergeCell ref="B3:B5"/>
    <mergeCell ref="C3:C5"/>
  </mergeCells>
  <pageMargins left="0.15748031496062992" right="0.19685039370078741" top="0.19685039370078741" bottom="0.19685039370078741" header="0.51181102362204722" footer="0.51181102362204722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48"/>
  <sheetViews>
    <sheetView zoomScale="90" zoomScaleNormal="90" workbookViewId="0">
      <selection sqref="A1:XFD1048576"/>
    </sheetView>
  </sheetViews>
  <sheetFormatPr defaultRowHeight="15.75"/>
  <cols>
    <col min="1" max="1" width="5.5703125" style="28" customWidth="1"/>
    <col min="2" max="2" width="47.7109375" style="17" customWidth="1"/>
    <col min="3" max="3" width="20.28515625" style="17" hidden="1" customWidth="1"/>
    <col min="4" max="4" width="9.140625" style="17"/>
    <col min="5" max="6" width="7.42578125" style="17" hidden="1" customWidth="1"/>
    <col min="7" max="7" width="7.5703125" style="17" hidden="1" customWidth="1"/>
    <col min="8" max="8" width="12" style="17" customWidth="1"/>
    <col min="9" max="9" width="9.5703125" style="17" hidden="1" customWidth="1"/>
    <col min="10" max="10" width="10.7109375" style="17" hidden="1" customWidth="1"/>
    <col min="11" max="11" width="7.5703125" style="17" customWidth="1"/>
    <col min="12" max="12" width="7.42578125" style="17" hidden="1" customWidth="1"/>
    <col min="13" max="13" width="7.7109375" style="17" hidden="1" customWidth="1"/>
    <col min="14" max="14" width="7.85546875" style="17" customWidth="1"/>
    <col min="15" max="15" width="6.28515625" style="18" hidden="1" customWidth="1"/>
    <col min="16" max="16" width="8.42578125" style="18" hidden="1" customWidth="1"/>
    <col min="17" max="17" width="11.28515625" style="1" customWidth="1"/>
    <col min="18" max="18" width="7" style="1" customWidth="1"/>
    <col min="19" max="19" width="6.28515625" style="1" customWidth="1"/>
    <col min="20" max="20" width="4.7109375" style="1" customWidth="1"/>
    <col min="21" max="21" width="5.140625" style="1" customWidth="1"/>
    <col min="22" max="22" width="7" style="1" customWidth="1"/>
    <col min="23" max="23" width="5.85546875" style="1" customWidth="1"/>
    <col min="24" max="24" width="6.7109375" style="1" customWidth="1"/>
    <col min="25" max="25" width="7" style="1" customWidth="1"/>
    <col min="26" max="26" width="5.85546875" style="1" customWidth="1"/>
    <col min="27" max="27" width="6" style="1" customWidth="1"/>
    <col min="28" max="29" width="6.42578125" style="1" customWidth="1"/>
    <col min="30" max="30" width="7.42578125" style="1" customWidth="1"/>
    <col min="31" max="31" width="6.42578125" style="1" customWidth="1"/>
    <col min="32" max="32" width="7.42578125" style="1" customWidth="1"/>
    <col min="33" max="33" width="6" style="1" customWidth="1"/>
    <col min="34" max="35" width="5.85546875" style="1" customWidth="1"/>
    <col min="36" max="36" width="5.5703125" style="1" customWidth="1"/>
    <col min="37" max="37" width="5.28515625" style="1" customWidth="1"/>
    <col min="38" max="38" width="6.85546875" style="1" customWidth="1"/>
    <col min="39" max="39" width="7.7109375" style="1" customWidth="1"/>
    <col min="40" max="40" width="12" style="17" customWidth="1"/>
    <col min="41" max="16384" width="9.140625" style="17"/>
  </cols>
  <sheetData>
    <row r="1" spans="1:40">
      <c r="I1" s="17" t="s">
        <v>0</v>
      </c>
      <c r="K1" s="1"/>
      <c r="L1" s="1"/>
      <c r="M1" s="1"/>
      <c r="N1" s="1"/>
      <c r="O1" s="1"/>
      <c r="P1" s="1"/>
      <c r="W1" s="40" t="s">
        <v>75</v>
      </c>
    </row>
    <row r="2" spans="1:40">
      <c r="B2" s="39" t="s">
        <v>0</v>
      </c>
    </row>
    <row r="3" spans="1:40">
      <c r="A3" s="63" t="s">
        <v>74</v>
      </c>
      <c r="B3" s="64" t="s">
        <v>76</v>
      </c>
      <c r="C3" s="65" t="s">
        <v>1</v>
      </c>
      <c r="D3" s="63" t="s">
        <v>2</v>
      </c>
      <c r="E3" s="63" t="s">
        <v>3</v>
      </c>
      <c r="F3" s="63"/>
      <c r="G3" s="63" t="s">
        <v>4</v>
      </c>
      <c r="H3" s="67" t="s">
        <v>5</v>
      </c>
      <c r="I3" s="63" t="s">
        <v>6</v>
      </c>
      <c r="J3" s="63"/>
      <c r="K3" s="67" t="s">
        <v>7</v>
      </c>
      <c r="L3" s="67"/>
      <c r="M3" s="67"/>
      <c r="N3" s="67"/>
      <c r="O3" s="67"/>
      <c r="P3" s="67"/>
      <c r="Q3" s="67"/>
      <c r="R3" s="69" t="s">
        <v>8</v>
      </c>
      <c r="S3" s="69"/>
      <c r="T3" s="69"/>
      <c r="U3" s="69"/>
      <c r="V3" s="69"/>
      <c r="W3" s="69"/>
      <c r="X3" s="69"/>
      <c r="Y3" s="69" t="s">
        <v>9</v>
      </c>
      <c r="Z3" s="69"/>
      <c r="AA3" s="69"/>
      <c r="AB3" s="69"/>
      <c r="AC3" s="69"/>
      <c r="AD3" s="69"/>
      <c r="AE3" s="69"/>
      <c r="AF3" s="69" t="s">
        <v>10</v>
      </c>
      <c r="AG3" s="69"/>
      <c r="AH3" s="69"/>
      <c r="AI3" s="69"/>
      <c r="AJ3" s="69"/>
      <c r="AK3" s="69"/>
      <c r="AL3" s="69"/>
      <c r="AM3" s="67" t="s">
        <v>24</v>
      </c>
      <c r="AN3" s="67"/>
    </row>
    <row r="4" spans="1:40" ht="37.5" customHeight="1">
      <c r="A4" s="63"/>
      <c r="B4" s="64"/>
      <c r="C4" s="65"/>
      <c r="D4" s="63"/>
      <c r="E4" s="63"/>
      <c r="F4" s="63"/>
      <c r="G4" s="63"/>
      <c r="H4" s="67"/>
      <c r="I4" s="63"/>
      <c r="J4" s="63"/>
      <c r="K4" s="68" t="s">
        <v>11</v>
      </c>
      <c r="L4" s="68"/>
      <c r="M4" s="68"/>
      <c r="N4" s="68"/>
      <c r="O4" s="69" t="s">
        <v>12</v>
      </c>
      <c r="P4" s="69"/>
      <c r="Q4" s="69"/>
      <c r="R4" s="64" t="s">
        <v>11</v>
      </c>
      <c r="S4" s="64"/>
      <c r="T4" s="64"/>
      <c r="U4" s="64"/>
      <c r="V4" s="69" t="s">
        <v>12</v>
      </c>
      <c r="W4" s="69"/>
      <c r="X4" s="69"/>
      <c r="Y4" s="70" t="s">
        <v>11</v>
      </c>
      <c r="Z4" s="70"/>
      <c r="AA4" s="70"/>
      <c r="AB4" s="70"/>
      <c r="AC4" s="69" t="s">
        <v>12</v>
      </c>
      <c r="AD4" s="69"/>
      <c r="AE4" s="69"/>
      <c r="AF4" s="70" t="s">
        <v>11</v>
      </c>
      <c r="AG4" s="70"/>
      <c r="AH4" s="70"/>
      <c r="AI4" s="70"/>
      <c r="AJ4" s="69" t="s">
        <v>12</v>
      </c>
      <c r="AK4" s="69"/>
      <c r="AL4" s="69"/>
      <c r="AM4" s="67"/>
      <c r="AN4" s="67"/>
    </row>
    <row r="5" spans="1:40" ht="33" customHeight="1">
      <c r="A5" s="63"/>
      <c r="B5" s="64"/>
      <c r="C5" s="65"/>
      <c r="D5" s="63"/>
      <c r="E5" s="35" t="s">
        <v>11</v>
      </c>
      <c r="F5" s="36" t="s">
        <v>13</v>
      </c>
      <c r="G5" s="63"/>
      <c r="H5" s="67"/>
      <c r="I5" s="35" t="s">
        <v>11</v>
      </c>
      <c r="J5" s="36" t="s">
        <v>13</v>
      </c>
      <c r="K5" s="26" t="s">
        <v>14</v>
      </c>
      <c r="L5" s="33" t="s">
        <v>15</v>
      </c>
      <c r="M5" s="33" t="s">
        <v>16</v>
      </c>
      <c r="N5" s="33" t="s">
        <v>17</v>
      </c>
      <c r="O5" s="37" t="s">
        <v>15</v>
      </c>
      <c r="P5" s="37" t="s">
        <v>16</v>
      </c>
      <c r="Q5" s="34" t="s">
        <v>17</v>
      </c>
      <c r="R5" s="27" t="s">
        <v>14</v>
      </c>
      <c r="S5" s="38" t="s">
        <v>18</v>
      </c>
      <c r="T5" s="38" t="s">
        <v>19</v>
      </c>
      <c r="U5" s="38" t="s">
        <v>20</v>
      </c>
      <c r="V5" s="38" t="s">
        <v>18</v>
      </c>
      <c r="W5" s="38" t="s">
        <v>19</v>
      </c>
      <c r="X5" s="38" t="s">
        <v>20</v>
      </c>
      <c r="Y5" s="27" t="s">
        <v>14</v>
      </c>
      <c r="Z5" s="34" t="s">
        <v>21</v>
      </c>
      <c r="AA5" s="34" t="s">
        <v>22</v>
      </c>
      <c r="AB5" s="34" t="s">
        <v>23</v>
      </c>
      <c r="AC5" s="34" t="s">
        <v>21</v>
      </c>
      <c r="AD5" s="34" t="s">
        <v>22</v>
      </c>
      <c r="AE5" s="34" t="s">
        <v>23</v>
      </c>
      <c r="AF5" s="27" t="s">
        <v>24</v>
      </c>
      <c r="AG5" s="34" t="s">
        <v>25</v>
      </c>
      <c r="AH5" s="34" t="s">
        <v>26</v>
      </c>
      <c r="AI5" s="34" t="s">
        <v>27</v>
      </c>
      <c r="AJ5" s="34" t="s">
        <v>25</v>
      </c>
      <c r="AK5" s="34" t="s">
        <v>26</v>
      </c>
      <c r="AL5" s="34" t="s">
        <v>27</v>
      </c>
      <c r="AM5" s="27" t="s">
        <v>11</v>
      </c>
      <c r="AN5" s="35" t="s">
        <v>80</v>
      </c>
    </row>
    <row r="6" spans="1:40" ht="14.25" customHeight="1">
      <c r="A6" s="33">
        <v>2</v>
      </c>
      <c r="B6" s="4" t="s">
        <v>28</v>
      </c>
      <c r="C6" s="4" t="s">
        <v>28</v>
      </c>
      <c r="D6" s="5" t="s">
        <v>29</v>
      </c>
      <c r="E6" s="19"/>
      <c r="F6" s="19"/>
      <c r="G6" s="19"/>
      <c r="H6" s="3">
        <v>2400</v>
      </c>
      <c r="I6" s="5">
        <v>1</v>
      </c>
      <c r="J6" s="20">
        <f t="shared" ref="J6:J45" si="0">I6*H6/1000</f>
        <v>2.4</v>
      </c>
      <c r="K6" s="21">
        <f>L6+M6+N6</f>
        <v>1</v>
      </c>
      <c r="L6" s="21"/>
      <c r="M6" s="21"/>
      <c r="N6" s="21">
        <v>1</v>
      </c>
      <c r="O6" s="22">
        <f t="shared" ref="O6:O13" si="1">H6*L6/1000</f>
        <v>0</v>
      </c>
      <c r="P6" s="22">
        <f t="shared" ref="P6:P13" si="2">H6*M6/1000</f>
        <v>0</v>
      </c>
      <c r="Q6" s="23">
        <f>H6*N6/1000</f>
        <v>2.4</v>
      </c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>
        <f t="shared" ref="AM6:AM45" si="3">K6+R6+Y6+AF6</f>
        <v>1</v>
      </c>
      <c r="AN6" s="24">
        <f t="shared" ref="AN6:AN45" si="4">O6+P6+Q6+V6+W6+X6+AC6+AD6+AE6+AJ6+AK6+AL6</f>
        <v>2.4</v>
      </c>
    </row>
    <row r="7" spans="1:40" ht="18" customHeight="1">
      <c r="A7" s="33">
        <v>5</v>
      </c>
      <c r="B7" s="6" t="s">
        <v>30</v>
      </c>
      <c r="C7" s="6" t="s">
        <v>30</v>
      </c>
      <c r="D7" s="5" t="s">
        <v>31</v>
      </c>
      <c r="E7" s="19"/>
      <c r="F7" s="19"/>
      <c r="G7" s="19"/>
      <c r="H7" s="3">
        <v>2800</v>
      </c>
      <c r="I7" s="5">
        <v>5</v>
      </c>
      <c r="J7" s="20">
        <f t="shared" si="0"/>
        <v>14</v>
      </c>
      <c r="K7" s="21"/>
      <c r="L7" s="21"/>
      <c r="M7" s="21"/>
      <c r="N7" s="21"/>
      <c r="O7" s="22">
        <f t="shared" si="1"/>
        <v>0</v>
      </c>
      <c r="P7" s="22">
        <f t="shared" si="2"/>
        <v>0</v>
      </c>
      <c r="Q7" s="23"/>
      <c r="R7" s="23">
        <f t="shared" ref="R7:R37" si="5">S7+T7+U7</f>
        <v>5</v>
      </c>
      <c r="S7" s="23">
        <v>5</v>
      </c>
      <c r="T7" s="23"/>
      <c r="U7" s="23"/>
      <c r="V7" s="23">
        <f>H7*S7/1000</f>
        <v>14</v>
      </c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>
        <f t="shared" si="3"/>
        <v>5</v>
      </c>
      <c r="AN7" s="24">
        <f t="shared" si="4"/>
        <v>14</v>
      </c>
    </row>
    <row r="8" spans="1:40">
      <c r="A8" s="33">
        <v>6</v>
      </c>
      <c r="B8" s="6" t="s">
        <v>32</v>
      </c>
      <c r="C8" s="6" t="s">
        <v>32</v>
      </c>
      <c r="D8" s="5" t="s">
        <v>31</v>
      </c>
      <c r="E8" s="19"/>
      <c r="F8" s="19"/>
      <c r="G8" s="19"/>
      <c r="H8" s="3">
        <v>13300</v>
      </c>
      <c r="I8" s="5">
        <v>0.1</v>
      </c>
      <c r="J8" s="20">
        <f t="shared" si="0"/>
        <v>1.33</v>
      </c>
      <c r="K8" s="21">
        <f t="shared" ref="K8:K13" si="6">L8+M8+N8</f>
        <v>0.1</v>
      </c>
      <c r="L8" s="21"/>
      <c r="M8" s="21"/>
      <c r="N8" s="21">
        <v>0.1</v>
      </c>
      <c r="O8" s="22">
        <f t="shared" si="1"/>
        <v>0</v>
      </c>
      <c r="P8" s="22">
        <f t="shared" si="2"/>
        <v>0</v>
      </c>
      <c r="Q8" s="23">
        <f t="shared" ref="Q8:Q13" si="7">H8*N8/1000</f>
        <v>1.33</v>
      </c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>
        <f t="shared" si="3"/>
        <v>0.1</v>
      </c>
      <c r="AN8" s="24">
        <f t="shared" si="4"/>
        <v>1.33</v>
      </c>
    </row>
    <row r="9" spans="1:40" ht="65.25" customHeight="1">
      <c r="A9" s="56">
        <v>9</v>
      </c>
      <c r="B9" s="7" t="s">
        <v>33</v>
      </c>
      <c r="C9" s="7" t="s">
        <v>33</v>
      </c>
      <c r="D9" s="5" t="s">
        <v>56</v>
      </c>
      <c r="E9" s="19"/>
      <c r="F9" s="19"/>
      <c r="G9" s="19"/>
      <c r="H9" s="3">
        <v>7000</v>
      </c>
      <c r="I9" s="8">
        <v>4</v>
      </c>
      <c r="J9" s="20">
        <f t="shared" si="0"/>
        <v>28</v>
      </c>
      <c r="K9" s="21">
        <f t="shared" si="6"/>
        <v>2</v>
      </c>
      <c r="L9" s="21"/>
      <c r="M9" s="21"/>
      <c r="N9" s="21">
        <v>2</v>
      </c>
      <c r="O9" s="22">
        <f t="shared" si="1"/>
        <v>0</v>
      </c>
      <c r="P9" s="22">
        <f t="shared" si="2"/>
        <v>0</v>
      </c>
      <c r="Q9" s="23">
        <f t="shared" si="7"/>
        <v>14</v>
      </c>
      <c r="R9" s="23"/>
      <c r="S9" s="23"/>
      <c r="T9" s="23"/>
      <c r="U9" s="23"/>
      <c r="V9" s="23"/>
      <c r="W9" s="23"/>
      <c r="X9" s="23"/>
      <c r="Y9" s="23">
        <f t="shared" ref="Y9:Y45" si="8">Z9+AA9+AB9</f>
        <v>2</v>
      </c>
      <c r="Z9" s="23"/>
      <c r="AA9" s="23">
        <v>2</v>
      </c>
      <c r="AB9" s="23"/>
      <c r="AC9" s="23"/>
      <c r="AD9" s="23">
        <f t="shared" ref="AD9:AD12" si="9">H9*AA9/1000</f>
        <v>14</v>
      </c>
      <c r="AE9" s="23"/>
      <c r="AF9" s="23"/>
      <c r="AG9" s="23"/>
      <c r="AH9" s="23"/>
      <c r="AI9" s="23"/>
      <c r="AJ9" s="23"/>
      <c r="AK9" s="23"/>
      <c r="AL9" s="23"/>
      <c r="AM9" s="23">
        <f t="shared" si="3"/>
        <v>4</v>
      </c>
      <c r="AN9" s="24">
        <f t="shared" si="4"/>
        <v>28</v>
      </c>
    </row>
    <row r="10" spans="1:40" ht="31.5" customHeight="1">
      <c r="A10" s="56">
        <v>11</v>
      </c>
      <c r="B10" s="6" t="s">
        <v>34</v>
      </c>
      <c r="C10" s="6" t="s">
        <v>34</v>
      </c>
      <c r="D10" s="5" t="s">
        <v>56</v>
      </c>
      <c r="E10" s="19"/>
      <c r="F10" s="19"/>
      <c r="G10" s="19"/>
      <c r="H10" s="3">
        <v>12000</v>
      </c>
      <c r="I10" s="5">
        <v>4</v>
      </c>
      <c r="J10" s="20">
        <f t="shared" si="0"/>
        <v>48</v>
      </c>
      <c r="K10" s="21">
        <f t="shared" si="6"/>
        <v>2</v>
      </c>
      <c r="L10" s="21"/>
      <c r="M10" s="21"/>
      <c r="N10" s="21">
        <v>2</v>
      </c>
      <c r="O10" s="22">
        <f t="shared" si="1"/>
        <v>0</v>
      </c>
      <c r="P10" s="22">
        <f t="shared" si="2"/>
        <v>0</v>
      </c>
      <c r="Q10" s="23">
        <f t="shared" si="7"/>
        <v>24</v>
      </c>
      <c r="R10" s="23"/>
      <c r="S10" s="23"/>
      <c r="T10" s="23"/>
      <c r="U10" s="23"/>
      <c r="V10" s="23"/>
      <c r="W10" s="23"/>
      <c r="X10" s="23"/>
      <c r="Y10" s="23">
        <f t="shared" si="8"/>
        <v>2</v>
      </c>
      <c r="Z10" s="23"/>
      <c r="AA10" s="23">
        <v>2</v>
      </c>
      <c r="AB10" s="23"/>
      <c r="AC10" s="23"/>
      <c r="AD10" s="23">
        <f t="shared" si="9"/>
        <v>24</v>
      </c>
      <c r="AE10" s="23"/>
      <c r="AF10" s="23"/>
      <c r="AG10" s="23"/>
      <c r="AH10" s="23"/>
      <c r="AI10" s="23"/>
      <c r="AJ10" s="23"/>
      <c r="AK10" s="23"/>
      <c r="AL10" s="23"/>
      <c r="AM10" s="23">
        <f t="shared" si="3"/>
        <v>4</v>
      </c>
      <c r="AN10" s="24">
        <f t="shared" si="4"/>
        <v>48</v>
      </c>
    </row>
    <row r="11" spans="1:40" ht="33.75" customHeight="1">
      <c r="A11" s="56">
        <v>12</v>
      </c>
      <c r="B11" s="6" t="s">
        <v>35</v>
      </c>
      <c r="C11" s="6" t="s">
        <v>35</v>
      </c>
      <c r="D11" s="5" t="s">
        <v>56</v>
      </c>
      <c r="E11" s="19"/>
      <c r="F11" s="19"/>
      <c r="G11" s="19"/>
      <c r="H11" s="3">
        <v>8760</v>
      </c>
      <c r="I11" s="5">
        <v>4</v>
      </c>
      <c r="J11" s="20">
        <f t="shared" si="0"/>
        <v>35.04</v>
      </c>
      <c r="K11" s="21">
        <f t="shared" si="6"/>
        <v>2</v>
      </c>
      <c r="L11" s="21"/>
      <c r="M11" s="21"/>
      <c r="N11" s="21">
        <v>2</v>
      </c>
      <c r="O11" s="22">
        <f t="shared" si="1"/>
        <v>0</v>
      </c>
      <c r="P11" s="22">
        <f t="shared" si="2"/>
        <v>0</v>
      </c>
      <c r="Q11" s="23">
        <f t="shared" si="7"/>
        <v>17.52</v>
      </c>
      <c r="R11" s="23"/>
      <c r="S11" s="23"/>
      <c r="T11" s="23"/>
      <c r="U11" s="23"/>
      <c r="V11" s="23"/>
      <c r="W11" s="23"/>
      <c r="X11" s="23"/>
      <c r="Y11" s="23">
        <f t="shared" si="8"/>
        <v>2</v>
      </c>
      <c r="Z11" s="23"/>
      <c r="AA11" s="23">
        <v>2</v>
      </c>
      <c r="AB11" s="23"/>
      <c r="AC11" s="23"/>
      <c r="AD11" s="23">
        <f t="shared" si="9"/>
        <v>17.52</v>
      </c>
      <c r="AE11" s="23"/>
      <c r="AF11" s="23"/>
      <c r="AG11" s="23"/>
      <c r="AH11" s="23"/>
      <c r="AI11" s="23"/>
      <c r="AJ11" s="23"/>
      <c r="AK11" s="23"/>
      <c r="AL11" s="23"/>
      <c r="AM11" s="23">
        <f t="shared" si="3"/>
        <v>4</v>
      </c>
      <c r="AN11" s="24">
        <f t="shared" si="4"/>
        <v>35.04</v>
      </c>
    </row>
    <row r="12" spans="1:40" ht="15" customHeight="1">
      <c r="A12" s="33">
        <v>13</v>
      </c>
      <c r="B12" s="6" t="s">
        <v>36</v>
      </c>
      <c r="C12" s="6" t="s">
        <v>36</v>
      </c>
      <c r="D12" s="5" t="s">
        <v>56</v>
      </c>
      <c r="E12" s="19"/>
      <c r="F12" s="19"/>
      <c r="G12" s="19"/>
      <c r="H12" s="3">
        <v>25850</v>
      </c>
      <c r="I12" s="5">
        <v>6</v>
      </c>
      <c r="J12" s="20">
        <f t="shared" si="0"/>
        <v>155.1</v>
      </c>
      <c r="K12" s="21">
        <f t="shared" si="6"/>
        <v>2</v>
      </c>
      <c r="L12" s="21"/>
      <c r="M12" s="21"/>
      <c r="N12" s="21">
        <v>2</v>
      </c>
      <c r="O12" s="22">
        <f t="shared" si="1"/>
        <v>0</v>
      </c>
      <c r="P12" s="22">
        <f t="shared" si="2"/>
        <v>0</v>
      </c>
      <c r="Q12" s="23">
        <f t="shared" si="7"/>
        <v>51.7</v>
      </c>
      <c r="R12" s="23">
        <f t="shared" si="5"/>
        <v>1</v>
      </c>
      <c r="S12" s="23">
        <v>1</v>
      </c>
      <c r="T12" s="23"/>
      <c r="U12" s="23"/>
      <c r="V12" s="23">
        <f>H12*S12/1000</f>
        <v>25.85</v>
      </c>
      <c r="W12" s="23"/>
      <c r="X12" s="23"/>
      <c r="Y12" s="23">
        <f t="shared" si="8"/>
        <v>2</v>
      </c>
      <c r="Z12" s="23"/>
      <c r="AA12" s="23">
        <v>2</v>
      </c>
      <c r="AB12" s="23"/>
      <c r="AC12" s="23"/>
      <c r="AD12" s="23">
        <f t="shared" si="9"/>
        <v>51.7</v>
      </c>
      <c r="AE12" s="23"/>
      <c r="AF12" s="23">
        <f t="shared" ref="AF12:AF42" si="10">AG12+AH12+AI12</f>
        <v>1</v>
      </c>
      <c r="AG12" s="23"/>
      <c r="AH12" s="23">
        <v>1</v>
      </c>
      <c r="AI12" s="23"/>
      <c r="AJ12" s="23"/>
      <c r="AK12" s="23">
        <f>H12*AH12/1000</f>
        <v>25.85</v>
      </c>
      <c r="AL12" s="23"/>
      <c r="AM12" s="23">
        <f t="shared" si="3"/>
        <v>6</v>
      </c>
      <c r="AN12" s="24">
        <f t="shared" si="4"/>
        <v>155.1</v>
      </c>
    </row>
    <row r="13" spans="1:40" ht="33" customHeight="1">
      <c r="A13" s="33">
        <v>14</v>
      </c>
      <c r="B13" s="6" t="s">
        <v>37</v>
      </c>
      <c r="C13" s="6" t="s">
        <v>37</v>
      </c>
      <c r="D13" s="5" t="s">
        <v>38</v>
      </c>
      <c r="E13" s="19"/>
      <c r="F13" s="19"/>
      <c r="G13" s="19"/>
      <c r="H13" s="3">
        <v>12000</v>
      </c>
      <c r="I13" s="5">
        <v>30</v>
      </c>
      <c r="J13" s="20">
        <f t="shared" si="0"/>
        <v>360</v>
      </c>
      <c r="K13" s="21">
        <f t="shared" si="6"/>
        <v>10</v>
      </c>
      <c r="L13" s="21"/>
      <c r="M13" s="21"/>
      <c r="N13" s="21">
        <v>10</v>
      </c>
      <c r="O13" s="22">
        <f t="shared" si="1"/>
        <v>0</v>
      </c>
      <c r="P13" s="22">
        <f t="shared" si="2"/>
        <v>0</v>
      </c>
      <c r="Q13" s="23">
        <f t="shared" si="7"/>
        <v>120</v>
      </c>
      <c r="R13" s="23">
        <f t="shared" si="5"/>
        <v>10</v>
      </c>
      <c r="S13" s="23"/>
      <c r="T13" s="23"/>
      <c r="U13" s="23">
        <v>10</v>
      </c>
      <c r="V13" s="23"/>
      <c r="W13" s="23"/>
      <c r="X13" s="23">
        <f>H13*U13/1000</f>
        <v>120</v>
      </c>
      <c r="Y13" s="23"/>
      <c r="Z13" s="23"/>
      <c r="AA13" s="23"/>
      <c r="AB13" s="23"/>
      <c r="AC13" s="23"/>
      <c r="AD13" s="23"/>
      <c r="AE13" s="23"/>
      <c r="AF13" s="23">
        <f t="shared" si="10"/>
        <v>10</v>
      </c>
      <c r="AG13" s="23"/>
      <c r="AH13" s="23">
        <v>10</v>
      </c>
      <c r="AI13" s="23"/>
      <c r="AJ13" s="23"/>
      <c r="AK13" s="23">
        <f>H13*AH13/1000</f>
        <v>120</v>
      </c>
      <c r="AL13" s="23"/>
      <c r="AM13" s="23">
        <f t="shared" si="3"/>
        <v>30</v>
      </c>
      <c r="AN13" s="24">
        <f t="shared" si="4"/>
        <v>360</v>
      </c>
    </row>
    <row r="14" spans="1:40">
      <c r="A14" s="33">
        <v>16</v>
      </c>
      <c r="B14" s="6" t="s">
        <v>39</v>
      </c>
      <c r="C14" s="6" t="s">
        <v>39</v>
      </c>
      <c r="D14" s="5" t="s">
        <v>31</v>
      </c>
      <c r="E14" s="19"/>
      <c r="F14" s="19"/>
      <c r="G14" s="19"/>
      <c r="H14" s="3">
        <v>900</v>
      </c>
      <c r="I14" s="5">
        <v>1</v>
      </c>
      <c r="J14" s="20">
        <f t="shared" si="0"/>
        <v>0.9</v>
      </c>
      <c r="K14" s="21"/>
      <c r="L14" s="21"/>
      <c r="M14" s="21"/>
      <c r="N14" s="21"/>
      <c r="O14" s="22"/>
      <c r="P14" s="22"/>
      <c r="Q14" s="23"/>
      <c r="R14" s="23">
        <f t="shared" si="5"/>
        <v>1</v>
      </c>
      <c r="S14" s="23">
        <v>1</v>
      </c>
      <c r="T14" s="23"/>
      <c r="U14" s="23"/>
      <c r="V14" s="23">
        <f>H14*S14/1000</f>
        <v>0.9</v>
      </c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>
        <f t="shared" si="3"/>
        <v>1</v>
      </c>
      <c r="AN14" s="24">
        <f t="shared" si="4"/>
        <v>0.9</v>
      </c>
    </row>
    <row r="15" spans="1:40" ht="62.25" customHeight="1">
      <c r="A15" s="33">
        <v>17</v>
      </c>
      <c r="B15" s="6" t="s">
        <v>40</v>
      </c>
      <c r="C15" s="6" t="s">
        <v>40</v>
      </c>
      <c r="D15" s="5" t="s">
        <v>56</v>
      </c>
      <c r="E15" s="19"/>
      <c r="F15" s="19"/>
      <c r="G15" s="19"/>
      <c r="H15" s="3">
        <v>10000</v>
      </c>
      <c r="I15" s="5">
        <v>2</v>
      </c>
      <c r="J15" s="20">
        <f t="shared" si="0"/>
        <v>20</v>
      </c>
      <c r="K15" s="21">
        <f t="shared" ref="K15:K23" si="11">L15+M15+N15</f>
        <v>1</v>
      </c>
      <c r="L15" s="21"/>
      <c r="M15" s="21"/>
      <c r="N15" s="21">
        <v>1</v>
      </c>
      <c r="O15" s="22">
        <f t="shared" ref="O15:O29" si="12">H15*L15/1000</f>
        <v>0</v>
      </c>
      <c r="P15" s="22">
        <f t="shared" ref="P15:P29" si="13">H15*M15/1000</f>
        <v>0</v>
      </c>
      <c r="Q15" s="23">
        <f t="shared" ref="Q15:Q23" si="14">H15*N15/1000</f>
        <v>10</v>
      </c>
      <c r="R15" s="23"/>
      <c r="S15" s="23"/>
      <c r="T15" s="23"/>
      <c r="U15" s="23"/>
      <c r="V15" s="23"/>
      <c r="W15" s="23"/>
      <c r="X15" s="23"/>
      <c r="Y15" s="23">
        <f t="shared" si="8"/>
        <v>1</v>
      </c>
      <c r="Z15" s="23"/>
      <c r="AA15" s="23"/>
      <c r="AB15" s="23">
        <v>1</v>
      </c>
      <c r="AC15" s="23"/>
      <c r="AD15" s="23"/>
      <c r="AE15" s="23">
        <f>H15*AB15/1000</f>
        <v>10</v>
      </c>
      <c r="AF15" s="23"/>
      <c r="AG15" s="23"/>
      <c r="AH15" s="23"/>
      <c r="AI15" s="23"/>
      <c r="AJ15" s="23"/>
      <c r="AK15" s="23"/>
      <c r="AL15" s="23"/>
      <c r="AM15" s="23">
        <f t="shared" si="3"/>
        <v>2</v>
      </c>
      <c r="AN15" s="24">
        <f t="shared" si="4"/>
        <v>20</v>
      </c>
    </row>
    <row r="16" spans="1:40" ht="18" customHeight="1">
      <c r="A16" s="33">
        <v>22</v>
      </c>
      <c r="B16" s="6" t="s">
        <v>41</v>
      </c>
      <c r="C16" s="6" t="s">
        <v>41</v>
      </c>
      <c r="D16" s="5" t="s">
        <v>31</v>
      </c>
      <c r="E16" s="19"/>
      <c r="F16" s="19"/>
      <c r="G16" s="19"/>
      <c r="H16" s="3">
        <v>54700</v>
      </c>
      <c r="I16" s="5">
        <v>0.2</v>
      </c>
      <c r="J16" s="20">
        <f t="shared" si="0"/>
        <v>10.94</v>
      </c>
      <c r="K16" s="21">
        <f t="shared" si="11"/>
        <v>0.2</v>
      </c>
      <c r="L16" s="21"/>
      <c r="M16" s="21"/>
      <c r="N16" s="21">
        <v>0.2</v>
      </c>
      <c r="O16" s="22">
        <f t="shared" si="12"/>
        <v>0</v>
      </c>
      <c r="P16" s="22">
        <f t="shared" si="13"/>
        <v>0</v>
      </c>
      <c r="Q16" s="23">
        <f t="shared" si="14"/>
        <v>10.94</v>
      </c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>
        <f t="shared" si="3"/>
        <v>0.2</v>
      </c>
      <c r="AN16" s="24">
        <f t="shared" si="4"/>
        <v>10.94</v>
      </c>
    </row>
    <row r="17" spans="1:40" ht="30.75" customHeight="1">
      <c r="A17" s="33">
        <v>23</v>
      </c>
      <c r="B17" s="6" t="s">
        <v>42</v>
      </c>
      <c r="C17" s="6" t="s">
        <v>42</v>
      </c>
      <c r="D17" s="5" t="s">
        <v>56</v>
      </c>
      <c r="E17" s="19"/>
      <c r="F17" s="19"/>
      <c r="G17" s="19"/>
      <c r="H17" s="3">
        <v>5500</v>
      </c>
      <c r="I17" s="5">
        <v>1</v>
      </c>
      <c r="J17" s="20">
        <f t="shared" si="0"/>
        <v>5.5</v>
      </c>
      <c r="K17" s="21">
        <f t="shared" si="11"/>
        <v>1</v>
      </c>
      <c r="L17" s="21"/>
      <c r="M17" s="21"/>
      <c r="N17" s="21">
        <v>1</v>
      </c>
      <c r="O17" s="22">
        <f t="shared" si="12"/>
        <v>0</v>
      </c>
      <c r="P17" s="22">
        <f t="shared" si="13"/>
        <v>0</v>
      </c>
      <c r="Q17" s="23">
        <f t="shared" si="14"/>
        <v>5.5</v>
      </c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>
        <f t="shared" si="3"/>
        <v>1</v>
      </c>
      <c r="AN17" s="24">
        <f t="shared" si="4"/>
        <v>5.5</v>
      </c>
    </row>
    <row r="18" spans="1:40" s="46" customFormat="1" ht="35.25" customHeight="1">
      <c r="A18" s="41">
        <v>24</v>
      </c>
      <c r="B18" s="10" t="s">
        <v>43</v>
      </c>
      <c r="C18" s="10" t="s">
        <v>43</v>
      </c>
      <c r="D18" s="41" t="s">
        <v>56</v>
      </c>
      <c r="E18" s="42"/>
      <c r="F18" s="42"/>
      <c r="G18" s="42"/>
      <c r="H18" s="43">
        <v>10500</v>
      </c>
      <c r="I18" s="41">
        <v>1</v>
      </c>
      <c r="J18" s="44">
        <f t="shared" si="0"/>
        <v>10.5</v>
      </c>
      <c r="K18" s="45">
        <f t="shared" si="11"/>
        <v>1</v>
      </c>
      <c r="L18" s="45"/>
      <c r="M18" s="45"/>
      <c r="N18" s="45">
        <v>1</v>
      </c>
      <c r="O18" s="45">
        <f t="shared" si="12"/>
        <v>0</v>
      </c>
      <c r="P18" s="45">
        <f t="shared" si="13"/>
        <v>0</v>
      </c>
      <c r="Q18" s="45">
        <f t="shared" si="14"/>
        <v>10.5</v>
      </c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>
        <f t="shared" si="3"/>
        <v>1</v>
      </c>
      <c r="AN18" s="44">
        <f t="shared" si="4"/>
        <v>10.5</v>
      </c>
    </row>
    <row r="19" spans="1:40" ht="17.25" customHeight="1">
      <c r="A19" s="33">
        <v>27</v>
      </c>
      <c r="B19" s="11" t="s">
        <v>44</v>
      </c>
      <c r="C19" s="11" t="s">
        <v>44</v>
      </c>
      <c r="D19" s="5" t="s">
        <v>29</v>
      </c>
      <c r="E19" s="19"/>
      <c r="F19" s="19"/>
      <c r="G19" s="19"/>
      <c r="H19" s="3">
        <v>3500</v>
      </c>
      <c r="I19" s="5">
        <v>0.5</v>
      </c>
      <c r="J19" s="20">
        <f t="shared" si="0"/>
        <v>1.75</v>
      </c>
      <c r="K19" s="21">
        <f t="shared" si="11"/>
        <v>0.5</v>
      </c>
      <c r="L19" s="21"/>
      <c r="M19" s="21"/>
      <c r="N19" s="21">
        <v>0.5</v>
      </c>
      <c r="O19" s="22">
        <f t="shared" si="12"/>
        <v>0</v>
      </c>
      <c r="P19" s="22">
        <f t="shared" si="13"/>
        <v>0</v>
      </c>
      <c r="Q19" s="23">
        <f t="shared" si="14"/>
        <v>1.75</v>
      </c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>
        <f t="shared" si="3"/>
        <v>0.5</v>
      </c>
      <c r="AN19" s="24">
        <f t="shared" si="4"/>
        <v>1.75</v>
      </c>
    </row>
    <row r="20" spans="1:40" ht="32.25" customHeight="1">
      <c r="A20" s="56">
        <v>28</v>
      </c>
      <c r="B20" s="6" t="s">
        <v>45</v>
      </c>
      <c r="C20" s="6" t="s">
        <v>45</v>
      </c>
      <c r="D20" s="5" t="s">
        <v>31</v>
      </c>
      <c r="E20" s="19"/>
      <c r="F20" s="19"/>
      <c r="G20" s="19"/>
      <c r="H20" s="3">
        <v>58800</v>
      </c>
      <c r="I20" s="5">
        <v>1</v>
      </c>
      <c r="J20" s="20">
        <f t="shared" si="0"/>
        <v>58.8</v>
      </c>
      <c r="K20" s="21">
        <f t="shared" si="11"/>
        <v>1</v>
      </c>
      <c r="L20" s="21"/>
      <c r="M20" s="21"/>
      <c r="N20" s="21">
        <v>1</v>
      </c>
      <c r="O20" s="22">
        <f t="shared" si="12"/>
        <v>0</v>
      </c>
      <c r="P20" s="22">
        <f t="shared" si="13"/>
        <v>0</v>
      </c>
      <c r="Q20" s="23">
        <f t="shared" si="14"/>
        <v>58.8</v>
      </c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>
        <f t="shared" si="3"/>
        <v>1</v>
      </c>
      <c r="AN20" s="24">
        <f t="shared" si="4"/>
        <v>58.8</v>
      </c>
    </row>
    <row r="21" spans="1:40" ht="30.75" customHeight="1">
      <c r="A21" s="56">
        <v>29</v>
      </c>
      <c r="B21" s="7" t="s">
        <v>46</v>
      </c>
      <c r="C21" s="7" t="s">
        <v>46</v>
      </c>
      <c r="D21" s="5" t="s">
        <v>31</v>
      </c>
      <c r="E21" s="19"/>
      <c r="F21" s="19"/>
      <c r="G21" s="19"/>
      <c r="H21" s="3">
        <v>44500</v>
      </c>
      <c r="I21" s="5">
        <v>1</v>
      </c>
      <c r="J21" s="20">
        <f t="shared" si="0"/>
        <v>44.5</v>
      </c>
      <c r="K21" s="21">
        <f t="shared" si="11"/>
        <v>1</v>
      </c>
      <c r="L21" s="21"/>
      <c r="M21" s="21"/>
      <c r="N21" s="21">
        <v>1</v>
      </c>
      <c r="O21" s="22">
        <f t="shared" si="12"/>
        <v>0</v>
      </c>
      <c r="P21" s="22">
        <f t="shared" si="13"/>
        <v>0</v>
      </c>
      <c r="Q21" s="23">
        <f t="shared" si="14"/>
        <v>44.5</v>
      </c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>
        <f t="shared" si="3"/>
        <v>1</v>
      </c>
      <c r="AN21" s="24">
        <f t="shared" si="4"/>
        <v>44.5</v>
      </c>
    </row>
    <row r="22" spans="1:40" ht="15" customHeight="1">
      <c r="A22" s="33">
        <v>31</v>
      </c>
      <c r="B22" s="12" t="s">
        <v>47</v>
      </c>
      <c r="C22" s="7" t="s">
        <v>48</v>
      </c>
      <c r="D22" s="2" t="s">
        <v>31</v>
      </c>
      <c r="E22" s="19"/>
      <c r="F22" s="19"/>
      <c r="G22" s="19"/>
      <c r="H22" s="3">
        <v>208200</v>
      </c>
      <c r="I22" s="2">
        <v>0.5</v>
      </c>
      <c r="J22" s="20">
        <f t="shared" si="0"/>
        <v>104.1</v>
      </c>
      <c r="K22" s="21">
        <f t="shared" si="11"/>
        <v>0.5</v>
      </c>
      <c r="L22" s="21"/>
      <c r="M22" s="21"/>
      <c r="N22" s="21">
        <v>0.5</v>
      </c>
      <c r="O22" s="22">
        <f t="shared" si="12"/>
        <v>0</v>
      </c>
      <c r="P22" s="22">
        <f t="shared" si="13"/>
        <v>0</v>
      </c>
      <c r="Q22" s="23">
        <f t="shared" si="14"/>
        <v>104.1</v>
      </c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>
        <f t="shared" si="3"/>
        <v>0.5</v>
      </c>
      <c r="AN22" s="24">
        <f t="shared" si="4"/>
        <v>104.1</v>
      </c>
    </row>
    <row r="23" spans="1:40" s="54" customFormat="1" ht="16.5" customHeight="1">
      <c r="A23" s="47">
        <v>32</v>
      </c>
      <c r="B23" s="48" t="s">
        <v>49</v>
      </c>
      <c r="C23" s="48" t="s">
        <v>49</v>
      </c>
      <c r="D23" s="49" t="s">
        <v>31</v>
      </c>
      <c r="E23" s="50"/>
      <c r="F23" s="50"/>
      <c r="G23" s="50"/>
      <c r="H23" s="51">
        <v>4100</v>
      </c>
      <c r="I23" s="49">
        <v>2</v>
      </c>
      <c r="J23" s="52">
        <f t="shared" si="0"/>
        <v>8.1999999999999993</v>
      </c>
      <c r="K23" s="53">
        <f t="shared" si="11"/>
        <v>1</v>
      </c>
      <c r="L23" s="53"/>
      <c r="M23" s="53"/>
      <c r="N23" s="53">
        <v>1</v>
      </c>
      <c r="O23" s="53">
        <f t="shared" si="12"/>
        <v>0</v>
      </c>
      <c r="P23" s="53">
        <f t="shared" si="13"/>
        <v>0</v>
      </c>
      <c r="Q23" s="53">
        <f t="shared" si="14"/>
        <v>4.0999999999999996</v>
      </c>
      <c r="R23" s="53"/>
      <c r="S23" s="53"/>
      <c r="T23" s="53"/>
      <c r="U23" s="53"/>
      <c r="V23" s="53"/>
      <c r="W23" s="53"/>
      <c r="X23" s="53"/>
      <c r="Y23" s="53">
        <f t="shared" si="8"/>
        <v>1</v>
      </c>
      <c r="Z23" s="53"/>
      <c r="AA23" s="53"/>
      <c r="AB23" s="53">
        <v>1</v>
      </c>
      <c r="AC23" s="53"/>
      <c r="AD23" s="53"/>
      <c r="AE23" s="53">
        <f>H23*AB23/1000</f>
        <v>4.0999999999999996</v>
      </c>
      <c r="AF23" s="53"/>
      <c r="AG23" s="53"/>
      <c r="AH23" s="53"/>
      <c r="AI23" s="53"/>
      <c r="AJ23" s="53"/>
      <c r="AK23" s="53"/>
      <c r="AL23" s="53"/>
      <c r="AM23" s="53">
        <f t="shared" si="3"/>
        <v>2</v>
      </c>
      <c r="AN23" s="52">
        <f t="shared" si="4"/>
        <v>8.1999999999999993</v>
      </c>
    </row>
    <row r="24" spans="1:40" ht="16.5" customHeight="1">
      <c r="A24" s="33">
        <v>33</v>
      </c>
      <c r="B24" s="6" t="s">
        <v>50</v>
      </c>
      <c r="C24" s="6" t="s">
        <v>50</v>
      </c>
      <c r="D24" s="5" t="s">
        <v>31</v>
      </c>
      <c r="E24" s="19"/>
      <c r="F24" s="19"/>
      <c r="G24" s="19"/>
      <c r="H24" s="3">
        <v>46900</v>
      </c>
      <c r="I24" s="5">
        <v>0.2</v>
      </c>
      <c r="J24" s="20">
        <f t="shared" si="0"/>
        <v>9.3800000000000008</v>
      </c>
      <c r="K24" s="21"/>
      <c r="L24" s="21"/>
      <c r="M24" s="21"/>
      <c r="N24" s="21"/>
      <c r="O24" s="22">
        <f t="shared" si="12"/>
        <v>0</v>
      </c>
      <c r="P24" s="22">
        <f t="shared" si="13"/>
        <v>0</v>
      </c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>
        <f t="shared" si="10"/>
        <v>0.2</v>
      </c>
      <c r="AG24" s="23"/>
      <c r="AH24" s="23">
        <v>0.2</v>
      </c>
      <c r="AI24" s="23"/>
      <c r="AJ24" s="23"/>
      <c r="AK24" s="23">
        <f>H24*AH24/1000</f>
        <v>9.3800000000000008</v>
      </c>
      <c r="AL24" s="23"/>
      <c r="AM24" s="23">
        <f t="shared" si="3"/>
        <v>0.2</v>
      </c>
      <c r="AN24" s="24">
        <f t="shared" si="4"/>
        <v>9.3800000000000008</v>
      </c>
    </row>
    <row r="25" spans="1:40" ht="15.75" customHeight="1">
      <c r="A25" s="33">
        <v>34</v>
      </c>
      <c r="B25" s="7" t="s">
        <v>51</v>
      </c>
      <c r="C25" s="7" t="s">
        <v>51</v>
      </c>
      <c r="D25" s="2" t="s">
        <v>31</v>
      </c>
      <c r="E25" s="19"/>
      <c r="F25" s="19"/>
      <c r="G25" s="19"/>
      <c r="H25" s="3">
        <v>56000</v>
      </c>
      <c r="I25" s="2">
        <v>0.5</v>
      </c>
      <c r="J25" s="20">
        <f t="shared" si="0"/>
        <v>28</v>
      </c>
      <c r="K25" s="21">
        <f>L25+M25+N25</f>
        <v>0.5</v>
      </c>
      <c r="L25" s="21"/>
      <c r="M25" s="21"/>
      <c r="N25" s="21">
        <v>0.5</v>
      </c>
      <c r="O25" s="22">
        <f t="shared" si="12"/>
        <v>0</v>
      </c>
      <c r="P25" s="22">
        <f t="shared" si="13"/>
        <v>0</v>
      </c>
      <c r="Q25" s="23">
        <f>H25*N25/1000</f>
        <v>28</v>
      </c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>
        <f t="shared" si="3"/>
        <v>0.5</v>
      </c>
      <c r="AN25" s="24">
        <f t="shared" si="4"/>
        <v>28</v>
      </c>
    </row>
    <row r="26" spans="1:40" ht="16.5" customHeight="1">
      <c r="A26" s="33">
        <v>35</v>
      </c>
      <c r="B26" s="7" t="s">
        <v>52</v>
      </c>
      <c r="C26" s="7" t="s">
        <v>52</v>
      </c>
      <c r="D26" s="2" t="s">
        <v>31</v>
      </c>
      <c r="E26" s="19"/>
      <c r="F26" s="19"/>
      <c r="G26" s="19"/>
      <c r="H26" s="3">
        <v>7500</v>
      </c>
      <c r="I26" s="2">
        <v>0.5</v>
      </c>
      <c r="J26" s="20">
        <f t="shared" si="0"/>
        <v>3.75</v>
      </c>
      <c r="K26" s="21">
        <f>L26+M26+N26</f>
        <v>0.5</v>
      </c>
      <c r="L26" s="21"/>
      <c r="M26" s="21"/>
      <c r="N26" s="21">
        <v>0.5</v>
      </c>
      <c r="O26" s="22">
        <f t="shared" si="12"/>
        <v>0</v>
      </c>
      <c r="P26" s="22">
        <f t="shared" si="13"/>
        <v>0</v>
      </c>
      <c r="Q26" s="23">
        <f>H26*N26/1000</f>
        <v>3.75</v>
      </c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>
        <f t="shared" si="3"/>
        <v>0.5</v>
      </c>
      <c r="AN26" s="24">
        <f t="shared" si="4"/>
        <v>3.75</v>
      </c>
    </row>
    <row r="27" spans="1:40">
      <c r="A27" s="33">
        <v>36</v>
      </c>
      <c r="B27" s="6" t="s">
        <v>53</v>
      </c>
      <c r="C27" s="6" t="s">
        <v>53</v>
      </c>
      <c r="D27" s="5" t="s">
        <v>31</v>
      </c>
      <c r="E27" s="19"/>
      <c r="F27" s="19"/>
      <c r="G27" s="19"/>
      <c r="H27" s="3">
        <v>2600</v>
      </c>
      <c r="I27" s="5">
        <v>30</v>
      </c>
      <c r="J27" s="20">
        <f t="shared" si="0"/>
        <v>78</v>
      </c>
      <c r="K27" s="21">
        <f>L27+M27+N27</f>
        <v>30</v>
      </c>
      <c r="L27" s="21"/>
      <c r="M27" s="21"/>
      <c r="N27" s="21">
        <v>30</v>
      </c>
      <c r="O27" s="22">
        <f t="shared" si="12"/>
        <v>0</v>
      </c>
      <c r="P27" s="22">
        <f t="shared" si="13"/>
        <v>0</v>
      </c>
      <c r="Q27" s="23">
        <f>H27*N27/1000</f>
        <v>78</v>
      </c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>
        <f t="shared" si="3"/>
        <v>30</v>
      </c>
      <c r="AN27" s="24">
        <f t="shared" si="4"/>
        <v>78</v>
      </c>
    </row>
    <row r="28" spans="1:40">
      <c r="A28" s="33">
        <v>37</v>
      </c>
      <c r="B28" s="6" t="s">
        <v>54</v>
      </c>
      <c r="C28" s="6" t="s">
        <v>54</v>
      </c>
      <c r="D28" s="5" t="s">
        <v>31</v>
      </c>
      <c r="E28" s="19"/>
      <c r="F28" s="19"/>
      <c r="G28" s="19"/>
      <c r="H28" s="3">
        <v>3500</v>
      </c>
      <c r="I28" s="13">
        <v>20.3</v>
      </c>
      <c r="J28" s="20">
        <f t="shared" si="0"/>
        <v>71.05</v>
      </c>
      <c r="K28" s="21">
        <f>L28+M28+N28</f>
        <v>20.3</v>
      </c>
      <c r="L28" s="21"/>
      <c r="M28" s="21"/>
      <c r="N28" s="21">
        <v>20.3</v>
      </c>
      <c r="O28" s="22">
        <f t="shared" si="12"/>
        <v>0</v>
      </c>
      <c r="P28" s="22">
        <f t="shared" si="13"/>
        <v>0</v>
      </c>
      <c r="Q28" s="23">
        <f>H28*N28/1000</f>
        <v>71.05</v>
      </c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>
        <f t="shared" si="3"/>
        <v>20.3</v>
      </c>
      <c r="AN28" s="24">
        <f t="shared" si="4"/>
        <v>71.05</v>
      </c>
    </row>
    <row r="29" spans="1:40" ht="66" customHeight="1">
      <c r="A29" s="33">
        <v>38</v>
      </c>
      <c r="B29" s="6" t="s">
        <v>55</v>
      </c>
      <c r="C29" s="6" t="s">
        <v>55</v>
      </c>
      <c r="D29" s="5" t="s">
        <v>56</v>
      </c>
      <c r="E29" s="19"/>
      <c r="F29" s="19"/>
      <c r="G29" s="19"/>
      <c r="H29" s="3">
        <v>15500</v>
      </c>
      <c r="I29" s="5">
        <v>5</v>
      </c>
      <c r="J29" s="20">
        <f t="shared" si="0"/>
        <v>77.5</v>
      </c>
      <c r="K29" s="21">
        <f>L29+M29+N29</f>
        <v>1</v>
      </c>
      <c r="L29" s="21"/>
      <c r="M29" s="21"/>
      <c r="N29" s="21">
        <v>1</v>
      </c>
      <c r="O29" s="22">
        <f t="shared" si="12"/>
        <v>0</v>
      </c>
      <c r="P29" s="22">
        <f t="shared" si="13"/>
        <v>0</v>
      </c>
      <c r="Q29" s="23">
        <f>H29*N29/1000</f>
        <v>15.5</v>
      </c>
      <c r="R29" s="23">
        <f t="shared" si="5"/>
        <v>1</v>
      </c>
      <c r="S29" s="23">
        <v>1</v>
      </c>
      <c r="T29" s="23"/>
      <c r="U29" s="23"/>
      <c r="V29" s="23">
        <f>H29*S29/1000</f>
        <v>15.5</v>
      </c>
      <c r="W29" s="23">
        <f>H29*T29/1000</f>
        <v>0</v>
      </c>
      <c r="X29" s="23"/>
      <c r="Y29" s="23">
        <f t="shared" si="8"/>
        <v>2</v>
      </c>
      <c r="Z29" s="23">
        <v>2</v>
      </c>
      <c r="AA29" s="23"/>
      <c r="AB29" s="23"/>
      <c r="AC29" s="23">
        <f>H29*Z29/1000</f>
        <v>31</v>
      </c>
      <c r="AD29" s="23"/>
      <c r="AE29" s="23"/>
      <c r="AF29" s="23">
        <f t="shared" si="10"/>
        <v>1</v>
      </c>
      <c r="AG29" s="23"/>
      <c r="AH29" s="23">
        <v>1</v>
      </c>
      <c r="AI29" s="23"/>
      <c r="AJ29" s="23"/>
      <c r="AK29" s="23">
        <f>H29*AH29/1000</f>
        <v>15.5</v>
      </c>
      <c r="AL29" s="23"/>
      <c r="AM29" s="23">
        <f t="shared" si="3"/>
        <v>5</v>
      </c>
      <c r="AN29" s="24">
        <f t="shared" si="4"/>
        <v>77.5</v>
      </c>
    </row>
    <row r="30" spans="1:40" ht="18" customHeight="1">
      <c r="A30" s="33">
        <v>39</v>
      </c>
      <c r="B30" s="6" t="s">
        <v>81</v>
      </c>
      <c r="C30" s="6" t="s">
        <v>57</v>
      </c>
      <c r="D30" s="5" t="s">
        <v>31</v>
      </c>
      <c r="E30" s="19"/>
      <c r="F30" s="19"/>
      <c r="G30" s="19"/>
      <c r="H30" s="3">
        <v>60000</v>
      </c>
      <c r="I30" s="14">
        <v>0.2</v>
      </c>
      <c r="J30" s="20">
        <f t="shared" si="0"/>
        <v>12</v>
      </c>
      <c r="K30" s="21"/>
      <c r="L30" s="21"/>
      <c r="M30" s="21"/>
      <c r="N30" s="21"/>
      <c r="O30" s="22"/>
      <c r="P30" s="22"/>
      <c r="Q30" s="23"/>
      <c r="R30" s="23">
        <f t="shared" si="5"/>
        <v>0.2</v>
      </c>
      <c r="S30" s="23"/>
      <c r="T30" s="23">
        <v>0.2</v>
      </c>
      <c r="U30" s="23"/>
      <c r="V30" s="23"/>
      <c r="W30" s="23">
        <f>H30*T30/1000</f>
        <v>12</v>
      </c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>
        <f t="shared" si="3"/>
        <v>0.2</v>
      </c>
      <c r="AN30" s="24">
        <f t="shared" si="4"/>
        <v>12</v>
      </c>
    </row>
    <row r="31" spans="1:40">
      <c r="A31" s="33">
        <v>40</v>
      </c>
      <c r="B31" s="6" t="s">
        <v>58</v>
      </c>
      <c r="C31" s="6" t="s">
        <v>58</v>
      </c>
      <c r="D31" s="5" t="s">
        <v>31</v>
      </c>
      <c r="E31" s="19"/>
      <c r="F31" s="19"/>
      <c r="G31" s="19"/>
      <c r="H31" s="3">
        <v>12900</v>
      </c>
      <c r="I31" s="14">
        <v>0.2</v>
      </c>
      <c r="J31" s="20">
        <f t="shared" si="0"/>
        <v>2.58</v>
      </c>
      <c r="K31" s="21"/>
      <c r="L31" s="21"/>
      <c r="M31" s="21"/>
      <c r="N31" s="21"/>
      <c r="O31" s="22"/>
      <c r="P31" s="22"/>
      <c r="Q31" s="23"/>
      <c r="R31" s="23">
        <f t="shared" si="5"/>
        <v>0.2</v>
      </c>
      <c r="S31" s="23"/>
      <c r="T31" s="23">
        <v>0.2</v>
      </c>
      <c r="U31" s="23"/>
      <c r="V31" s="23"/>
      <c r="W31" s="23">
        <f>H31*T31/1000</f>
        <v>2.58</v>
      </c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>
        <f t="shared" si="3"/>
        <v>0.2</v>
      </c>
      <c r="AN31" s="24">
        <f t="shared" si="4"/>
        <v>2.58</v>
      </c>
    </row>
    <row r="32" spans="1:40" ht="16.5" customHeight="1">
      <c r="A32" s="33">
        <v>41</v>
      </c>
      <c r="B32" s="6" t="s">
        <v>59</v>
      </c>
      <c r="C32" s="6" t="s">
        <v>59</v>
      </c>
      <c r="D32" s="5" t="s">
        <v>31</v>
      </c>
      <c r="E32" s="19"/>
      <c r="F32" s="19"/>
      <c r="G32" s="19"/>
      <c r="H32" s="3">
        <v>12400</v>
      </c>
      <c r="I32" s="5">
        <v>0.5</v>
      </c>
      <c r="J32" s="20">
        <f t="shared" si="0"/>
        <v>6.2</v>
      </c>
      <c r="K32" s="21">
        <f t="shared" ref="K32:K45" si="15">L32+M32+N32</f>
        <v>0.1</v>
      </c>
      <c r="L32" s="21"/>
      <c r="M32" s="21"/>
      <c r="N32" s="21">
        <v>0.1</v>
      </c>
      <c r="O32" s="22">
        <f t="shared" ref="O32:O45" si="16">H32*L32/1000</f>
        <v>0</v>
      </c>
      <c r="P32" s="22">
        <f t="shared" ref="P32:P45" si="17">H32*M32/1000</f>
        <v>0</v>
      </c>
      <c r="Q32" s="23">
        <f t="shared" ref="Q32:Q45" si="18">H32*N32/1000</f>
        <v>1.24</v>
      </c>
      <c r="R32" s="23">
        <f t="shared" si="5"/>
        <v>0.2</v>
      </c>
      <c r="S32" s="23"/>
      <c r="T32" s="23">
        <v>0.2</v>
      </c>
      <c r="U32" s="23"/>
      <c r="V32" s="23"/>
      <c r="W32" s="23">
        <f>H32*T32/1000</f>
        <v>2.48</v>
      </c>
      <c r="X32" s="23"/>
      <c r="Y32" s="23"/>
      <c r="Z32" s="23"/>
      <c r="AA32" s="23"/>
      <c r="AB32" s="23"/>
      <c r="AC32" s="23"/>
      <c r="AD32" s="23"/>
      <c r="AE32" s="23"/>
      <c r="AF32" s="23">
        <f t="shared" si="10"/>
        <v>0.2</v>
      </c>
      <c r="AG32" s="23"/>
      <c r="AH32" s="23">
        <v>0.2</v>
      </c>
      <c r="AI32" s="23"/>
      <c r="AJ32" s="23"/>
      <c r="AK32" s="23">
        <f>H32*AH32/1000</f>
        <v>2.48</v>
      </c>
      <c r="AL32" s="23"/>
      <c r="AM32" s="23">
        <f t="shared" si="3"/>
        <v>0.5</v>
      </c>
      <c r="AN32" s="24">
        <f t="shared" si="4"/>
        <v>6.1999999999999993</v>
      </c>
    </row>
    <row r="33" spans="1:40" ht="15" customHeight="1">
      <c r="A33" s="33">
        <v>42</v>
      </c>
      <c r="B33" s="6" t="s">
        <v>60</v>
      </c>
      <c r="C33" s="6" t="s">
        <v>60</v>
      </c>
      <c r="D33" s="5" t="s">
        <v>31</v>
      </c>
      <c r="E33" s="19"/>
      <c r="F33" s="19"/>
      <c r="G33" s="19"/>
      <c r="H33" s="3">
        <v>7500</v>
      </c>
      <c r="I33" s="14">
        <v>4</v>
      </c>
      <c r="J33" s="20">
        <f t="shared" si="0"/>
        <v>30</v>
      </c>
      <c r="K33" s="21">
        <f t="shared" si="15"/>
        <v>2</v>
      </c>
      <c r="L33" s="21"/>
      <c r="M33" s="21"/>
      <c r="N33" s="21">
        <v>2</v>
      </c>
      <c r="O33" s="22">
        <f t="shared" si="16"/>
        <v>0</v>
      </c>
      <c r="P33" s="22">
        <f t="shared" si="17"/>
        <v>0</v>
      </c>
      <c r="Q33" s="23">
        <f t="shared" si="18"/>
        <v>15</v>
      </c>
      <c r="R33" s="23"/>
      <c r="S33" s="23"/>
      <c r="T33" s="23"/>
      <c r="U33" s="23"/>
      <c r="V33" s="23"/>
      <c r="W33" s="23"/>
      <c r="X33" s="23"/>
      <c r="Y33" s="23">
        <f t="shared" si="8"/>
        <v>2</v>
      </c>
      <c r="Z33" s="23"/>
      <c r="AA33" s="23"/>
      <c r="AB33" s="23">
        <v>2</v>
      </c>
      <c r="AC33" s="23"/>
      <c r="AD33" s="23"/>
      <c r="AE33" s="23">
        <f>H33*AB33/1000</f>
        <v>15</v>
      </c>
      <c r="AF33" s="23"/>
      <c r="AG33" s="23"/>
      <c r="AH33" s="23"/>
      <c r="AI33" s="23"/>
      <c r="AJ33" s="23"/>
      <c r="AK33" s="23"/>
      <c r="AL33" s="23"/>
      <c r="AM33" s="23">
        <f t="shared" si="3"/>
        <v>4</v>
      </c>
      <c r="AN33" s="24">
        <f t="shared" si="4"/>
        <v>30</v>
      </c>
    </row>
    <row r="34" spans="1:40" s="54" customFormat="1" ht="51.6" customHeight="1">
      <c r="A34" s="47">
        <v>43</v>
      </c>
      <c r="B34" s="55" t="s">
        <v>61</v>
      </c>
      <c r="C34" s="55" t="s">
        <v>61</v>
      </c>
      <c r="D34" s="47" t="s">
        <v>56</v>
      </c>
      <c r="E34" s="50"/>
      <c r="F34" s="50"/>
      <c r="G34" s="50"/>
      <c r="H34" s="51">
        <v>2500</v>
      </c>
      <c r="I34" s="47">
        <v>25</v>
      </c>
      <c r="J34" s="52">
        <f t="shared" si="0"/>
        <v>62.5</v>
      </c>
      <c r="K34" s="53">
        <f t="shared" si="15"/>
        <v>7</v>
      </c>
      <c r="L34" s="53"/>
      <c r="M34" s="53"/>
      <c r="N34" s="53">
        <v>7</v>
      </c>
      <c r="O34" s="53">
        <f t="shared" si="16"/>
        <v>0</v>
      </c>
      <c r="P34" s="53">
        <f t="shared" si="17"/>
        <v>0</v>
      </c>
      <c r="Q34" s="53">
        <f t="shared" si="18"/>
        <v>17.5</v>
      </c>
      <c r="R34" s="53">
        <f t="shared" si="5"/>
        <v>6</v>
      </c>
      <c r="S34" s="53"/>
      <c r="T34" s="53"/>
      <c r="U34" s="53">
        <v>6</v>
      </c>
      <c r="V34" s="53"/>
      <c r="W34" s="53"/>
      <c r="X34" s="53">
        <f>H34*U34/1000</f>
        <v>15</v>
      </c>
      <c r="Y34" s="53">
        <f t="shared" si="8"/>
        <v>6</v>
      </c>
      <c r="Z34" s="53"/>
      <c r="AA34" s="53"/>
      <c r="AB34" s="53">
        <v>6</v>
      </c>
      <c r="AC34" s="53"/>
      <c r="AD34" s="53"/>
      <c r="AE34" s="53">
        <f>H34*AB34/1000</f>
        <v>15</v>
      </c>
      <c r="AF34" s="53">
        <f t="shared" si="10"/>
        <v>6</v>
      </c>
      <c r="AG34" s="53"/>
      <c r="AH34" s="53">
        <v>6</v>
      </c>
      <c r="AI34" s="53"/>
      <c r="AJ34" s="53"/>
      <c r="AK34" s="53">
        <f>H34*AH34/1000</f>
        <v>15</v>
      </c>
      <c r="AL34" s="53"/>
      <c r="AM34" s="53">
        <f t="shared" si="3"/>
        <v>25</v>
      </c>
      <c r="AN34" s="52">
        <f t="shared" si="4"/>
        <v>62.5</v>
      </c>
    </row>
    <row r="35" spans="1:40" ht="33" customHeight="1">
      <c r="A35" s="33">
        <v>44</v>
      </c>
      <c r="B35" s="6" t="s">
        <v>62</v>
      </c>
      <c r="C35" s="6" t="s">
        <v>62</v>
      </c>
      <c r="D35" s="5" t="s">
        <v>31</v>
      </c>
      <c r="E35" s="19"/>
      <c r="F35" s="19"/>
      <c r="G35" s="19"/>
      <c r="H35" s="3">
        <v>19850</v>
      </c>
      <c r="I35" s="5">
        <v>2</v>
      </c>
      <c r="J35" s="20">
        <f t="shared" si="0"/>
        <v>39.700000000000003</v>
      </c>
      <c r="K35" s="21">
        <f t="shared" si="15"/>
        <v>1</v>
      </c>
      <c r="L35" s="21"/>
      <c r="M35" s="21"/>
      <c r="N35" s="21">
        <v>1</v>
      </c>
      <c r="O35" s="22">
        <f t="shared" si="16"/>
        <v>0</v>
      </c>
      <c r="P35" s="22">
        <f t="shared" si="17"/>
        <v>0</v>
      </c>
      <c r="Q35" s="23">
        <f t="shared" si="18"/>
        <v>19.850000000000001</v>
      </c>
      <c r="R35" s="23"/>
      <c r="S35" s="23"/>
      <c r="T35" s="23"/>
      <c r="U35" s="23"/>
      <c r="V35" s="23"/>
      <c r="W35" s="23"/>
      <c r="X35" s="23"/>
      <c r="Y35" s="23">
        <f t="shared" si="8"/>
        <v>1</v>
      </c>
      <c r="Z35" s="23"/>
      <c r="AA35" s="23"/>
      <c r="AB35" s="23">
        <v>1</v>
      </c>
      <c r="AC35" s="23"/>
      <c r="AD35" s="23"/>
      <c r="AE35" s="23">
        <f>H35*AB35/1000</f>
        <v>19.850000000000001</v>
      </c>
      <c r="AF35" s="23"/>
      <c r="AG35" s="23"/>
      <c r="AH35" s="23"/>
      <c r="AI35" s="23"/>
      <c r="AJ35" s="23"/>
      <c r="AK35" s="23"/>
      <c r="AL35" s="23"/>
      <c r="AM35" s="23">
        <f t="shared" si="3"/>
        <v>2</v>
      </c>
      <c r="AN35" s="24">
        <f t="shared" si="4"/>
        <v>39.700000000000003</v>
      </c>
    </row>
    <row r="36" spans="1:40" ht="31.5" customHeight="1">
      <c r="A36" s="33">
        <v>45</v>
      </c>
      <c r="B36" s="6" t="s">
        <v>63</v>
      </c>
      <c r="C36" s="6" t="s">
        <v>63</v>
      </c>
      <c r="D36" s="5" t="s">
        <v>31</v>
      </c>
      <c r="E36" s="19"/>
      <c r="F36" s="19"/>
      <c r="G36" s="19"/>
      <c r="H36" s="3">
        <v>10500</v>
      </c>
      <c r="I36" s="5">
        <v>0.5</v>
      </c>
      <c r="J36" s="20">
        <f t="shared" si="0"/>
        <v>5.25</v>
      </c>
      <c r="K36" s="21">
        <f t="shared" si="15"/>
        <v>0.5</v>
      </c>
      <c r="L36" s="21"/>
      <c r="M36" s="21"/>
      <c r="N36" s="21">
        <v>0.5</v>
      </c>
      <c r="O36" s="22">
        <f t="shared" si="16"/>
        <v>0</v>
      </c>
      <c r="P36" s="22">
        <f t="shared" si="17"/>
        <v>0</v>
      </c>
      <c r="Q36" s="23">
        <f t="shared" si="18"/>
        <v>5.25</v>
      </c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>
        <f t="shared" si="3"/>
        <v>0.5</v>
      </c>
      <c r="AN36" s="24">
        <f t="shared" si="4"/>
        <v>5.25</v>
      </c>
    </row>
    <row r="37" spans="1:40" ht="31.5" customHeight="1">
      <c r="A37" s="33">
        <v>46</v>
      </c>
      <c r="B37" s="6" t="s">
        <v>64</v>
      </c>
      <c r="C37" s="6" t="s">
        <v>64</v>
      </c>
      <c r="D37" s="5" t="s">
        <v>38</v>
      </c>
      <c r="E37" s="19"/>
      <c r="F37" s="19"/>
      <c r="G37" s="19"/>
      <c r="H37" s="3">
        <v>18125</v>
      </c>
      <c r="I37" s="5">
        <v>30</v>
      </c>
      <c r="J37" s="20">
        <f t="shared" si="0"/>
        <v>543.75</v>
      </c>
      <c r="K37" s="21">
        <f t="shared" si="15"/>
        <v>10</v>
      </c>
      <c r="L37" s="21"/>
      <c r="M37" s="21"/>
      <c r="N37" s="21">
        <v>10</v>
      </c>
      <c r="O37" s="22">
        <f t="shared" si="16"/>
        <v>0</v>
      </c>
      <c r="P37" s="22">
        <f t="shared" si="17"/>
        <v>0</v>
      </c>
      <c r="Q37" s="23">
        <f t="shared" si="18"/>
        <v>181.25</v>
      </c>
      <c r="R37" s="23">
        <f t="shared" si="5"/>
        <v>10</v>
      </c>
      <c r="S37" s="23">
        <v>10</v>
      </c>
      <c r="T37" s="23"/>
      <c r="U37" s="23"/>
      <c r="V37" s="23">
        <f>H37*S37/1000</f>
        <v>181.25</v>
      </c>
      <c r="W37" s="23"/>
      <c r="X37" s="23"/>
      <c r="Y37" s="23">
        <f t="shared" si="8"/>
        <v>10</v>
      </c>
      <c r="Z37" s="23"/>
      <c r="AA37" s="23">
        <v>10</v>
      </c>
      <c r="AB37" s="23"/>
      <c r="AC37" s="23"/>
      <c r="AD37" s="23">
        <f>H37*AA37/1000</f>
        <v>181.25</v>
      </c>
      <c r="AE37" s="23"/>
      <c r="AF37" s="23"/>
      <c r="AG37" s="23"/>
      <c r="AH37" s="23"/>
      <c r="AI37" s="23"/>
      <c r="AJ37" s="23"/>
      <c r="AK37" s="23"/>
      <c r="AL37" s="23"/>
      <c r="AM37" s="23">
        <f t="shared" si="3"/>
        <v>30</v>
      </c>
      <c r="AN37" s="24">
        <f t="shared" si="4"/>
        <v>543.75</v>
      </c>
    </row>
    <row r="38" spans="1:40" ht="18" customHeight="1">
      <c r="A38" s="33">
        <v>47</v>
      </c>
      <c r="B38" s="6" t="s">
        <v>65</v>
      </c>
      <c r="C38" s="6" t="s">
        <v>65</v>
      </c>
      <c r="D38" s="5" t="s">
        <v>38</v>
      </c>
      <c r="E38" s="19"/>
      <c r="F38" s="19"/>
      <c r="G38" s="19"/>
      <c r="H38" s="3">
        <v>10700</v>
      </c>
      <c r="I38" s="5">
        <v>3</v>
      </c>
      <c r="J38" s="20">
        <f t="shared" si="0"/>
        <v>32.1</v>
      </c>
      <c r="K38" s="21">
        <f t="shared" si="15"/>
        <v>3</v>
      </c>
      <c r="L38" s="21"/>
      <c r="M38" s="21"/>
      <c r="N38" s="21">
        <v>3</v>
      </c>
      <c r="O38" s="22">
        <f t="shared" si="16"/>
        <v>0</v>
      </c>
      <c r="P38" s="22">
        <f t="shared" si="17"/>
        <v>0</v>
      </c>
      <c r="Q38" s="23">
        <f t="shared" si="18"/>
        <v>32.1</v>
      </c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>
        <f t="shared" si="3"/>
        <v>3</v>
      </c>
      <c r="AN38" s="24">
        <f t="shared" si="4"/>
        <v>32.1</v>
      </c>
    </row>
    <row r="39" spans="1:40" ht="16.5" customHeight="1">
      <c r="A39" s="33">
        <v>48</v>
      </c>
      <c r="B39" s="6" t="s">
        <v>66</v>
      </c>
      <c r="C39" s="6" t="s">
        <v>66</v>
      </c>
      <c r="D39" s="5" t="s">
        <v>67</v>
      </c>
      <c r="E39" s="19"/>
      <c r="F39" s="19"/>
      <c r="G39" s="19"/>
      <c r="H39" s="3">
        <v>5500</v>
      </c>
      <c r="I39" s="5">
        <v>5</v>
      </c>
      <c r="J39" s="20">
        <f t="shared" si="0"/>
        <v>27.5</v>
      </c>
      <c r="K39" s="21">
        <f t="shared" si="15"/>
        <v>5</v>
      </c>
      <c r="L39" s="21"/>
      <c r="M39" s="21"/>
      <c r="N39" s="21">
        <v>5</v>
      </c>
      <c r="O39" s="22">
        <f t="shared" si="16"/>
        <v>0</v>
      </c>
      <c r="P39" s="22">
        <f t="shared" si="17"/>
        <v>0</v>
      </c>
      <c r="Q39" s="23">
        <f t="shared" si="18"/>
        <v>27.5</v>
      </c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>
        <f t="shared" si="3"/>
        <v>5</v>
      </c>
      <c r="AN39" s="24">
        <f t="shared" si="4"/>
        <v>27.5</v>
      </c>
    </row>
    <row r="40" spans="1:40" ht="15.75" customHeight="1">
      <c r="A40" s="33">
        <v>49</v>
      </c>
      <c r="B40" s="6" t="s">
        <v>68</v>
      </c>
      <c r="C40" s="6" t="s">
        <v>68</v>
      </c>
      <c r="D40" s="5" t="s">
        <v>56</v>
      </c>
      <c r="E40" s="19"/>
      <c r="F40" s="19"/>
      <c r="G40" s="19"/>
      <c r="H40" s="3">
        <v>20200</v>
      </c>
      <c r="I40" s="5">
        <v>1</v>
      </c>
      <c r="J40" s="20">
        <f t="shared" si="0"/>
        <v>20.2</v>
      </c>
      <c r="K40" s="21">
        <f t="shared" si="15"/>
        <v>1</v>
      </c>
      <c r="L40" s="21"/>
      <c r="M40" s="21"/>
      <c r="N40" s="21">
        <v>1</v>
      </c>
      <c r="O40" s="22">
        <f t="shared" si="16"/>
        <v>0</v>
      </c>
      <c r="P40" s="22">
        <f t="shared" si="17"/>
        <v>0</v>
      </c>
      <c r="Q40" s="23">
        <f t="shared" si="18"/>
        <v>20.2</v>
      </c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>
        <f t="shared" si="3"/>
        <v>1</v>
      </c>
      <c r="AN40" s="24">
        <f t="shared" si="4"/>
        <v>20.2</v>
      </c>
    </row>
    <row r="41" spans="1:40" ht="16.5" customHeight="1">
      <c r="A41" s="33">
        <v>51</v>
      </c>
      <c r="B41" s="6" t="s">
        <v>69</v>
      </c>
      <c r="C41" s="6" t="s">
        <v>69</v>
      </c>
      <c r="D41" s="5" t="s">
        <v>31</v>
      </c>
      <c r="E41" s="19"/>
      <c r="F41" s="19"/>
      <c r="G41" s="19"/>
      <c r="H41" s="3">
        <v>5000</v>
      </c>
      <c r="I41" s="5">
        <v>0.2</v>
      </c>
      <c r="J41" s="20">
        <f t="shared" si="0"/>
        <v>1</v>
      </c>
      <c r="K41" s="21">
        <f t="shared" si="15"/>
        <v>0.2</v>
      </c>
      <c r="L41" s="21"/>
      <c r="M41" s="21"/>
      <c r="N41" s="21">
        <v>0.2</v>
      </c>
      <c r="O41" s="22">
        <f t="shared" si="16"/>
        <v>0</v>
      </c>
      <c r="P41" s="22">
        <f t="shared" si="17"/>
        <v>0</v>
      </c>
      <c r="Q41" s="23">
        <f t="shared" si="18"/>
        <v>1</v>
      </c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>
        <f t="shared" si="3"/>
        <v>0.2</v>
      </c>
      <c r="AN41" s="24">
        <f t="shared" si="4"/>
        <v>1</v>
      </c>
    </row>
    <row r="42" spans="1:40" ht="17.25" customHeight="1">
      <c r="A42" s="33">
        <v>52</v>
      </c>
      <c r="B42" s="6" t="s">
        <v>70</v>
      </c>
      <c r="C42" s="6" t="s">
        <v>70</v>
      </c>
      <c r="D42" s="5" t="s">
        <v>38</v>
      </c>
      <c r="E42" s="19"/>
      <c r="F42" s="19"/>
      <c r="G42" s="19"/>
      <c r="H42" s="3">
        <v>1500</v>
      </c>
      <c r="I42" s="5">
        <v>10</v>
      </c>
      <c r="J42" s="20">
        <f t="shared" si="0"/>
        <v>15</v>
      </c>
      <c r="K42" s="21">
        <f t="shared" si="15"/>
        <v>5</v>
      </c>
      <c r="L42" s="21"/>
      <c r="M42" s="21"/>
      <c r="N42" s="21">
        <v>5</v>
      </c>
      <c r="O42" s="22">
        <f t="shared" si="16"/>
        <v>0</v>
      </c>
      <c r="P42" s="22">
        <f t="shared" si="17"/>
        <v>0</v>
      </c>
      <c r="Q42" s="23">
        <f t="shared" si="18"/>
        <v>7.5</v>
      </c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>
        <f t="shared" si="10"/>
        <v>5</v>
      </c>
      <c r="AG42" s="23">
        <v>5</v>
      </c>
      <c r="AH42" s="23"/>
      <c r="AI42" s="23"/>
      <c r="AJ42" s="23">
        <f>H42*AG42/1000</f>
        <v>7.5</v>
      </c>
      <c r="AK42" s="23"/>
      <c r="AL42" s="23"/>
      <c r="AM42" s="23">
        <f t="shared" si="3"/>
        <v>10</v>
      </c>
      <c r="AN42" s="24">
        <f t="shared" si="4"/>
        <v>15</v>
      </c>
    </row>
    <row r="43" spans="1:40" ht="16.5" customHeight="1">
      <c r="A43" s="33">
        <v>53</v>
      </c>
      <c r="B43" s="6" t="s">
        <v>71</v>
      </c>
      <c r="C43" s="6" t="s">
        <v>71</v>
      </c>
      <c r="D43" s="5" t="s">
        <v>31</v>
      </c>
      <c r="E43" s="19"/>
      <c r="F43" s="19"/>
      <c r="G43" s="19"/>
      <c r="H43" s="3">
        <v>8100</v>
      </c>
      <c r="I43" s="5">
        <v>0.1</v>
      </c>
      <c r="J43" s="20">
        <f t="shared" si="0"/>
        <v>0.81</v>
      </c>
      <c r="K43" s="21">
        <f t="shared" si="15"/>
        <v>0.1</v>
      </c>
      <c r="L43" s="21"/>
      <c r="M43" s="21"/>
      <c r="N43" s="21">
        <v>0.1</v>
      </c>
      <c r="O43" s="22">
        <f t="shared" si="16"/>
        <v>0</v>
      </c>
      <c r="P43" s="22">
        <f t="shared" si="17"/>
        <v>0</v>
      </c>
      <c r="Q43" s="23">
        <f t="shared" si="18"/>
        <v>0.81</v>
      </c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>
        <f t="shared" si="3"/>
        <v>0.1</v>
      </c>
      <c r="AN43" s="24">
        <f t="shared" si="4"/>
        <v>0.81</v>
      </c>
    </row>
    <row r="44" spans="1:40" ht="18.75" customHeight="1">
      <c r="A44" s="33">
        <v>54</v>
      </c>
      <c r="B44" s="6" t="s">
        <v>72</v>
      </c>
      <c r="C44" s="6" t="s">
        <v>72</v>
      </c>
      <c r="D44" s="5" t="s">
        <v>31</v>
      </c>
      <c r="E44" s="19"/>
      <c r="F44" s="19"/>
      <c r="G44" s="19"/>
      <c r="H44" s="3">
        <v>8250</v>
      </c>
      <c r="I44" s="5">
        <v>0.1</v>
      </c>
      <c r="J44" s="20">
        <f t="shared" si="0"/>
        <v>0.82499999999999996</v>
      </c>
      <c r="K44" s="21">
        <f t="shared" si="15"/>
        <v>0.1</v>
      </c>
      <c r="L44" s="21"/>
      <c r="M44" s="21"/>
      <c r="N44" s="21">
        <v>0.1</v>
      </c>
      <c r="O44" s="22">
        <f t="shared" si="16"/>
        <v>0</v>
      </c>
      <c r="P44" s="22">
        <f t="shared" si="17"/>
        <v>0</v>
      </c>
      <c r="Q44" s="23">
        <f t="shared" si="18"/>
        <v>0.82499999999999996</v>
      </c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>
        <f t="shared" si="3"/>
        <v>0.1</v>
      </c>
      <c r="AN44" s="24">
        <f t="shared" si="4"/>
        <v>0.82499999999999996</v>
      </c>
    </row>
    <row r="45" spans="1:40" ht="15.75" customHeight="1">
      <c r="A45" s="33">
        <v>55</v>
      </c>
      <c r="B45" s="15" t="s">
        <v>73</v>
      </c>
      <c r="C45" s="15" t="s">
        <v>73</v>
      </c>
      <c r="D45" s="16" t="s">
        <v>56</v>
      </c>
      <c r="E45" s="19"/>
      <c r="F45" s="19"/>
      <c r="G45" s="19"/>
      <c r="H45" s="3">
        <v>1720</v>
      </c>
      <c r="I45" s="5">
        <v>2</v>
      </c>
      <c r="J45" s="20">
        <f t="shared" si="0"/>
        <v>3.44</v>
      </c>
      <c r="K45" s="21">
        <f t="shared" si="15"/>
        <v>1</v>
      </c>
      <c r="L45" s="21"/>
      <c r="M45" s="21"/>
      <c r="N45" s="21">
        <v>1</v>
      </c>
      <c r="O45" s="22">
        <f t="shared" si="16"/>
        <v>0</v>
      </c>
      <c r="P45" s="22">
        <f t="shared" si="17"/>
        <v>0</v>
      </c>
      <c r="Q45" s="23">
        <f t="shared" si="18"/>
        <v>1.72</v>
      </c>
      <c r="R45" s="23"/>
      <c r="S45" s="23"/>
      <c r="T45" s="23"/>
      <c r="U45" s="23"/>
      <c r="V45" s="23"/>
      <c r="W45" s="23"/>
      <c r="X45" s="23"/>
      <c r="Y45" s="23">
        <f t="shared" si="8"/>
        <v>1</v>
      </c>
      <c r="Z45" s="23">
        <v>1</v>
      </c>
      <c r="AA45" s="23"/>
      <c r="AB45" s="23"/>
      <c r="AC45" s="23">
        <f>H45*Z45/1000</f>
        <v>1.72</v>
      </c>
      <c r="AD45" s="23"/>
      <c r="AE45" s="23"/>
      <c r="AF45" s="23"/>
      <c r="AG45" s="23"/>
      <c r="AH45" s="23"/>
      <c r="AI45" s="23"/>
      <c r="AJ45" s="23"/>
      <c r="AK45" s="23"/>
      <c r="AL45" s="23"/>
      <c r="AM45" s="23">
        <f t="shared" si="3"/>
        <v>2</v>
      </c>
      <c r="AN45" s="24">
        <f t="shared" si="4"/>
        <v>3.44</v>
      </c>
    </row>
    <row r="46" spans="1:40" s="1" customFormat="1">
      <c r="A46" s="34"/>
      <c r="B46" s="66" t="s">
        <v>77</v>
      </c>
      <c r="C46" s="66"/>
      <c r="D46" s="25"/>
      <c r="E46" s="25"/>
      <c r="F46" s="25"/>
      <c r="G46" s="25"/>
      <c r="H46" s="25"/>
      <c r="I46" s="25">
        <f t="shared" ref="I46:AN46" si="19">SUM(I6:I45)</f>
        <v>204.6</v>
      </c>
      <c r="J46" s="25">
        <f t="shared" si="19"/>
        <v>1979.595</v>
      </c>
      <c r="K46" s="25">
        <f t="shared" si="19"/>
        <v>114.59999999999998</v>
      </c>
      <c r="L46" s="25">
        <f t="shared" si="19"/>
        <v>0</v>
      </c>
      <c r="M46" s="25">
        <f t="shared" si="19"/>
        <v>0</v>
      </c>
      <c r="N46" s="25">
        <f t="shared" si="19"/>
        <v>114.59999999999998</v>
      </c>
      <c r="O46" s="25">
        <f t="shared" si="19"/>
        <v>0</v>
      </c>
      <c r="P46" s="25">
        <f t="shared" si="19"/>
        <v>0</v>
      </c>
      <c r="Q46" s="25">
        <f t="shared" si="19"/>
        <v>1009.1850000000001</v>
      </c>
      <c r="R46" s="25">
        <f t="shared" si="19"/>
        <v>34.599999999999994</v>
      </c>
      <c r="S46" s="25">
        <f t="shared" si="19"/>
        <v>18</v>
      </c>
      <c r="T46" s="25">
        <f t="shared" si="19"/>
        <v>0.60000000000000009</v>
      </c>
      <c r="U46" s="25">
        <f t="shared" si="19"/>
        <v>16</v>
      </c>
      <c r="V46" s="25">
        <f t="shared" si="19"/>
        <v>237.5</v>
      </c>
      <c r="W46" s="25">
        <f t="shared" si="19"/>
        <v>17.059999999999999</v>
      </c>
      <c r="X46" s="25">
        <f t="shared" si="19"/>
        <v>135</v>
      </c>
      <c r="Y46" s="25">
        <f t="shared" si="19"/>
        <v>32</v>
      </c>
      <c r="Z46" s="25">
        <f t="shared" si="19"/>
        <v>3</v>
      </c>
      <c r="AA46" s="25">
        <f t="shared" si="19"/>
        <v>18</v>
      </c>
      <c r="AB46" s="25">
        <f t="shared" si="19"/>
        <v>11</v>
      </c>
      <c r="AC46" s="25">
        <f t="shared" si="19"/>
        <v>32.72</v>
      </c>
      <c r="AD46" s="25">
        <f t="shared" si="19"/>
        <v>288.47000000000003</v>
      </c>
      <c r="AE46" s="25">
        <f t="shared" si="19"/>
        <v>63.95</v>
      </c>
      <c r="AF46" s="25">
        <f t="shared" si="19"/>
        <v>23.4</v>
      </c>
      <c r="AG46" s="25">
        <f t="shared" si="19"/>
        <v>5</v>
      </c>
      <c r="AH46" s="25">
        <f t="shared" si="19"/>
        <v>18.399999999999999</v>
      </c>
      <c r="AI46" s="25">
        <f t="shared" si="19"/>
        <v>0</v>
      </c>
      <c r="AJ46" s="25">
        <f t="shared" si="19"/>
        <v>7.5</v>
      </c>
      <c r="AK46" s="25">
        <f t="shared" si="19"/>
        <v>188.20999999999998</v>
      </c>
      <c r="AL46" s="25">
        <f t="shared" si="19"/>
        <v>0</v>
      </c>
      <c r="AM46" s="25">
        <f t="shared" si="19"/>
        <v>204.6</v>
      </c>
      <c r="AN46" s="32">
        <f t="shared" si="19"/>
        <v>1979.595</v>
      </c>
    </row>
    <row r="48" spans="1:40" ht="18.75">
      <c r="B48" s="31" t="s">
        <v>78</v>
      </c>
      <c r="C48" s="31"/>
      <c r="D48" s="31" t="s">
        <v>79</v>
      </c>
      <c r="E48" s="31"/>
      <c r="F48" s="31"/>
      <c r="G48" s="31"/>
      <c r="H48" s="31"/>
    </row>
  </sheetData>
  <mergeCells count="22">
    <mergeCell ref="G3:G5"/>
    <mergeCell ref="A3:A5"/>
    <mergeCell ref="B3:B5"/>
    <mergeCell ref="C3:C5"/>
    <mergeCell ref="D3:D5"/>
    <mergeCell ref="E3:F4"/>
    <mergeCell ref="B46:C46"/>
    <mergeCell ref="AM3:AN4"/>
    <mergeCell ref="K4:N4"/>
    <mergeCell ref="O4:Q4"/>
    <mergeCell ref="R4:U4"/>
    <mergeCell ref="V4:X4"/>
    <mergeCell ref="Y4:AB4"/>
    <mergeCell ref="AC4:AE4"/>
    <mergeCell ref="AF4:AI4"/>
    <mergeCell ref="AJ4:AL4"/>
    <mergeCell ref="H3:H5"/>
    <mergeCell ref="I3:J4"/>
    <mergeCell ref="K3:Q3"/>
    <mergeCell ref="R3:X3"/>
    <mergeCell ref="Y3:AE3"/>
    <mergeCell ref="AF3:A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лабор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2019-02-14T03:09:00Z</cp:lastPrinted>
  <dcterms:created xsi:type="dcterms:W3CDTF">2018-12-25T04:49:06Z</dcterms:created>
  <dcterms:modified xsi:type="dcterms:W3CDTF">2019-04-22T06:59:48Z</dcterms:modified>
</cp:coreProperties>
</file>