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22980" windowHeight="8730"/>
  </bookViews>
  <sheets>
    <sheet name="хайн" sheetId="1" r:id="rId1"/>
  </sheets>
  <calcPr calcId="124519"/>
</workbook>
</file>

<file path=xl/calcChain.xml><?xml version="1.0" encoding="utf-8"?>
<calcChain xmlns="http://schemas.openxmlformats.org/spreadsheetml/2006/main">
  <c r="R10" i="1"/>
  <c r="L23"/>
  <c r="L11"/>
  <c r="L12"/>
  <c r="L13"/>
  <c r="L14"/>
  <c r="L15"/>
  <c r="L16"/>
  <c r="L17"/>
  <c r="L18"/>
  <c r="L19"/>
  <c r="L20"/>
  <c r="L21"/>
  <c r="L22"/>
  <c r="L9"/>
  <c r="O23"/>
  <c r="V23"/>
  <c r="AC23"/>
  <c r="E23"/>
  <c r="AF22"/>
  <c r="AB22"/>
  <c r="Y22"/>
  <c r="U22"/>
  <c r="R22"/>
  <c r="N22"/>
  <c r="G22"/>
  <c r="F22"/>
  <c r="AF21"/>
  <c r="AB21"/>
  <c r="Y21"/>
  <c r="U21"/>
  <c r="R21"/>
  <c r="N21"/>
  <c r="G21"/>
  <c r="AI21" s="1"/>
  <c r="F21"/>
  <c r="G20"/>
  <c r="F20"/>
  <c r="AF19"/>
  <c r="AB19"/>
  <c r="Y19"/>
  <c r="U19"/>
  <c r="R19"/>
  <c r="N19"/>
  <c r="G19"/>
  <c r="F19"/>
  <c r="AF18"/>
  <c r="AB18"/>
  <c r="Y18"/>
  <c r="U18"/>
  <c r="R18"/>
  <c r="N18"/>
  <c r="G18"/>
  <c r="F18"/>
  <c r="AF17"/>
  <c r="AB17"/>
  <c r="R17"/>
  <c r="N17"/>
  <c r="G17"/>
  <c r="F17"/>
  <c r="AF16"/>
  <c r="AB16"/>
  <c r="Y16"/>
  <c r="U16"/>
  <c r="R16"/>
  <c r="N16"/>
  <c r="G16"/>
  <c r="F16"/>
  <c r="AF15"/>
  <c r="AB15"/>
  <c r="Y15"/>
  <c r="U15"/>
  <c r="R15"/>
  <c r="N15"/>
  <c r="G15"/>
  <c r="F15"/>
  <c r="AF14"/>
  <c r="AB14"/>
  <c r="Y14"/>
  <c r="U14"/>
  <c r="R14"/>
  <c r="N14"/>
  <c r="G14"/>
  <c r="F14"/>
  <c r="AF13"/>
  <c r="AB13"/>
  <c r="Y13"/>
  <c r="U13"/>
  <c r="R13"/>
  <c r="N13"/>
  <c r="G13"/>
  <c r="F13"/>
  <c r="AF12"/>
  <c r="AB12"/>
  <c r="Y12"/>
  <c r="U12"/>
  <c r="R12"/>
  <c r="N12"/>
  <c r="G12"/>
  <c r="F12"/>
  <c r="AJ21" l="1"/>
  <c r="AI22"/>
  <c r="AJ14"/>
  <c r="AI15"/>
  <c r="AJ13"/>
  <c r="AJ17"/>
  <c r="AI14"/>
  <c r="AI20"/>
  <c r="AI13"/>
  <c r="AI17"/>
  <c r="AJ18"/>
  <c r="AI19"/>
  <c r="AI12"/>
  <c r="AI16"/>
  <c r="AI18"/>
  <c r="AJ22"/>
  <c r="AJ12"/>
  <c r="AJ15"/>
  <c r="AJ16"/>
  <c r="AJ19"/>
  <c r="AJ20"/>
  <c r="G11"/>
  <c r="F11"/>
  <c r="AF10"/>
  <c r="AB10"/>
  <c r="N10"/>
  <c r="F10"/>
  <c r="AF9"/>
  <c r="AB9"/>
  <c r="G9"/>
  <c r="F9"/>
  <c r="AF8"/>
  <c r="AB8"/>
  <c r="AI8" s="1"/>
  <c r="F8"/>
  <c r="AF7"/>
  <c r="AB7"/>
  <c r="AI7" s="1"/>
  <c r="F7"/>
  <c r="AF6"/>
  <c r="AB6"/>
  <c r="F6"/>
  <c r="AI10" l="1"/>
  <c r="AI9"/>
  <c r="F23"/>
  <c r="R23"/>
  <c r="Y23"/>
  <c r="G23"/>
  <c r="N23"/>
  <c r="U23"/>
  <c r="AB23"/>
  <c r="AF23"/>
  <c r="AI11"/>
  <c r="AJ9"/>
  <c r="AJ8"/>
  <c r="AJ10"/>
  <c r="AJ7"/>
  <c r="AJ11"/>
  <c r="AI6"/>
  <c r="AJ6"/>
  <c r="AI23" l="1"/>
  <c r="AJ23"/>
</calcChain>
</file>

<file path=xl/sharedStrings.xml><?xml version="1.0" encoding="utf-8"?>
<sst xmlns="http://schemas.openxmlformats.org/spreadsheetml/2006/main" count="88" uniqueCount="51">
  <si>
    <t xml:space="preserve">Торг.наимен.
</t>
  </si>
  <si>
    <t>ед. изм.</t>
  </si>
  <si>
    <t>цена</t>
  </si>
  <si>
    <t>Потребность  Всего</t>
  </si>
  <si>
    <t>1-й квартал</t>
  </si>
  <si>
    <t>2-ой квартал</t>
  </si>
  <si>
    <t>3-й квартал</t>
  </si>
  <si>
    <t>4-й квартал</t>
  </si>
  <si>
    <t>Всего сумма (тыс.тенге)</t>
  </si>
  <si>
    <t>кол-во</t>
  </si>
  <si>
    <t>сумма  (тыс.тенге)</t>
  </si>
  <si>
    <t>сумма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</si>
  <si>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</si>
  <si>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</si>
  <si>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</si>
  <si>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</si>
  <si>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</si>
  <si>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</si>
  <si>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</si>
  <si>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</si>
  <si>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</si>
  <si>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</si>
  <si>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</si>
  <si>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</si>
  <si>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</si>
  <si>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</si>
  <si>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GenoType® MTBDRplus ver.2</t>
  </si>
  <si>
    <t xml:space="preserve">GenoType® MTBDRsl </t>
  </si>
  <si>
    <t xml:space="preserve">GenoType®  Mycobacterium AS </t>
  </si>
  <si>
    <t>GenoType®  Mycobacterium CM</t>
  </si>
  <si>
    <t>GenoType® MTBС</t>
  </si>
  <si>
    <t>GenoType® NTM-DR</t>
  </si>
  <si>
    <t>набор</t>
  </si>
  <si>
    <t>Набор реагентов АЛТ (Cormay) 1*5х24мл, 2*1х30 мл.</t>
  </si>
  <si>
    <t>Набор реагентов АCТ (Cormay) 1*5х24мл, 2*1х30 мл</t>
  </si>
  <si>
    <t>Набор для определения  Мочевины (Cormay) 1 реагент -5х24 мл, 2 реагент - 1х30 мл, стандарт 1х2 мл.</t>
  </si>
  <si>
    <t>Набор  реагентов для определения Креатинина (Cormay) 1*5х24 мл, 2*1х30 мл, стандарт -1х2 мл.</t>
  </si>
  <si>
    <t xml:space="preserve">Набор  реагентов для определения  Глюкозы (Cormay) 1*6х30 мл, стандарт -1х2 мл. </t>
  </si>
  <si>
    <t>Набор реагентов для определения Общего  белка (Cormay) 1*6х30 мл, стандарт 1х2 мл.</t>
  </si>
  <si>
    <t>Набор реагентов для определения общего Билирубина (Cormay) 1*5х25мл, 2*1х25 мл.</t>
  </si>
  <si>
    <t>Набор для определения тимоловой пробы   (3 мл фирма Агат)</t>
  </si>
  <si>
    <t>Бумага для биохимического анализатора  (Биалаб 100) 48 мм, белая</t>
  </si>
  <si>
    <t>Контрольная сыворотка для биохимического анализатора SERUM HN</t>
  </si>
  <si>
    <t>Контрольная сыворотка для биохимического анализатора SERUM HP</t>
  </si>
  <si>
    <t>наб</t>
  </si>
  <si>
    <t>шт</t>
  </si>
  <si>
    <t>№ лота</t>
  </si>
  <si>
    <t xml:space="preserve">Итого </t>
  </si>
  <si>
    <t>Главный врач</t>
  </si>
  <si>
    <t>Бижанов К.Б.</t>
  </si>
  <si>
    <t>Приложение 2 График поставки на 2019 год</t>
  </si>
</sst>
</file>

<file path=xl/styles.xml><?xml version="1.0" encoding="utf-8"?>
<styleSheet xmlns="http://schemas.openxmlformats.org/spreadsheetml/2006/main">
  <numFmts count="15">
    <numFmt numFmtId="43" formatCode="_-* #,##0.00_р_._-;\-* #,##0.00_р_._-;_-* &quot;-&quot;??_р_._-;_-@_-"/>
    <numFmt numFmtId="164" formatCode="0.000"/>
    <numFmt numFmtId="165" formatCode="_-* ###,0&quot;.&quot;00&quot;$&quot;_-;\-* ###,0&quot;.&quot;00&quot;$&quot;_-;_-* &quot;-&quot;??&quot;$&quot;_-;_-@_-"/>
    <numFmt numFmtId="166" formatCode="_(* ##,#0&quot;.&quot;0_);_(* \(###,0&quot;.&quot;00\);_(* &quot;-&quot;??_);_(@_)"/>
    <numFmt numFmtId="167" formatCode="General_)"/>
    <numFmt numFmtId="168" formatCode="0&quot;.&quot;000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_-* #,##0_?_._-;\-* #,##0_?_._-;_-* &quot;-&quot;_?_._-;_-@_-"/>
    <numFmt numFmtId="173" formatCode="_-* ###,0&quot;.&quot;00_?_._-;\-* ###,0&quot;.&quot;00_?_._-;_-* &quot;-&quot;??_?_._-;_-@_-"/>
    <numFmt numFmtId="174" formatCode="&quot;fl&quot;###,0&quot;.&quot;00_);[Red]\(&quot;fl&quot;###,0&quot;.&quot;00\)"/>
    <numFmt numFmtId="175" formatCode="_(&quot;fl&quot;* #,##0_);_(&quot;fl&quot;* \(#,##0\);_(&quot;fl&quot;* &quot;-&quot;_);_(@_)"/>
    <numFmt numFmtId="176" formatCode="#,##0&quot;.&quot;;[Red]\-#,##0&quot;.&quot;"/>
    <numFmt numFmtId="177" formatCode="#,##0.00&quot;.&quot;;[Red]\-#,##0.00&quot;.&quot;"/>
  </numFmts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"/>
      <family val="1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1">
    <xf numFmtId="0" fontId="0" fillId="0" borderId="0"/>
    <xf numFmtId="0" fontId="4" fillId="0" borderId="0"/>
    <xf numFmtId="0" fontId="5" fillId="0" borderId="0"/>
    <xf numFmtId="0" fontId="5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5" fillId="0" borderId="0"/>
    <xf numFmtId="0" fontId="2" fillId="0" borderId="0">
      <alignment horizontal="center"/>
    </xf>
    <xf numFmtId="0" fontId="7" fillId="0" borderId="0"/>
    <xf numFmtId="0" fontId="5" fillId="0" borderId="0"/>
    <xf numFmtId="0" fontId="6" fillId="0" borderId="0"/>
    <xf numFmtId="0" fontId="5" fillId="0" borderId="0"/>
    <xf numFmtId="165" fontId="5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8" fontId="8" fillId="0" borderId="0" applyFill="0" applyBorder="0" applyAlignment="0"/>
    <xf numFmtId="169" fontId="8" fillId="0" borderId="0" applyFill="0" applyBorder="0" applyAlignment="0"/>
    <xf numFmtId="170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67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4" fontId="10" fillId="0" borderId="0" applyFill="0" applyBorder="0" applyAlignment="0"/>
    <xf numFmtId="38" fontId="11" fillId="0" borderId="3">
      <alignment vertical="center"/>
    </xf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0" fontId="12" fillId="0" borderId="4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5" fillId="0" borderId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>
      <alignment horizontal="center"/>
    </xf>
    <xf numFmtId="0" fontId="5" fillId="0" borderId="0"/>
    <xf numFmtId="0" fontId="7" fillId="0" borderId="0"/>
    <xf numFmtId="0" fontId="5" fillId="0" borderId="0"/>
    <xf numFmtId="172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0" fontId="5" fillId="0" borderId="0"/>
    <xf numFmtId="0" fontId="20" fillId="0" borderId="0"/>
    <xf numFmtId="17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49" fontId="10" fillId="0" borderId="0" applyFill="0" applyBorder="0" applyAlignment="0"/>
    <xf numFmtId="174" fontId="8" fillId="0" borderId="0" applyFill="0" applyBorder="0" applyAlignment="0"/>
    <xf numFmtId="175" fontId="8" fillId="0" borderId="0" applyFill="0" applyBorder="0" applyAlignment="0"/>
    <xf numFmtId="0" fontId="5" fillId="0" borderId="0"/>
    <xf numFmtId="0" fontId="5" fillId="0" borderId="0">
      <alignment horizontal="center" textRotation="90"/>
    </xf>
    <xf numFmtId="0" fontId="21" fillId="0" borderId="0"/>
    <xf numFmtId="0" fontId="2" fillId="0" borderId="0"/>
    <xf numFmtId="0" fontId="2" fillId="0" borderId="0"/>
    <xf numFmtId="0" fontId="1" fillId="0" borderId="0"/>
    <xf numFmtId="0" fontId="5" fillId="0" borderId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23" fillId="0" borderId="1" xfId="0" applyFont="1" applyFill="1" applyBorder="1"/>
    <xf numFmtId="0" fontId="3" fillId="0" borderId="1" xfId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4" fillId="0" borderId="0" xfId="0" applyFont="1" applyFill="1"/>
    <xf numFmtId="16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101">
    <cellStyle name="_007 рай.цент ПФЗОЖ 2008 нор" xfId="2"/>
    <cellStyle name="_007 рай.цент ПФЗОЖ 2008 норм" xfId="3"/>
    <cellStyle name="_040 повыш" xfId="4"/>
    <cellStyle name="_040 повыш 07" xfId="5"/>
    <cellStyle name="_1 гор.бол 2008-2010" xfId="6"/>
    <cellStyle name="_ГОБМП-2. Формы Минэкономики" xfId="7"/>
    <cellStyle name="_гор.пол в 19 мкр 2010" xfId="8"/>
    <cellStyle name="_доуком 2008" xfId="9"/>
    <cellStyle name="_доукомп ПМСП и узкие" xfId="10"/>
    <cellStyle name="_жум.туб 2008-2010" xfId="11"/>
    <cellStyle name="_зарплаты 2008-018 МИАЦ 011" xfId="12"/>
    <cellStyle name="_кап ремонт 2007" xfId="13"/>
    <cellStyle name="_кап.рем 2004-2007 СКО" xfId="14"/>
    <cellStyle name="_мат.тех оснащ 2007" xfId="15"/>
    <cellStyle name="_мат.тех оснащ 2007 урезанный" xfId="16"/>
    <cellStyle name="_МЗ РК НПА" xfId="17"/>
    <cellStyle name="_обл.туб 2008-2010" xfId="18"/>
    <cellStyle name="_полик Аккайын 2010" xfId="19"/>
    <cellStyle name="_Приложения для ОДЗ1" xfId="20"/>
    <cellStyle name="_Приложения для ОДЗ1 привезла" xfId="21"/>
    <cellStyle name="_проект 2006 шаблон" xfId="22"/>
    <cellStyle name="_свод РБ 2008-2010" xfId="23"/>
    <cellStyle name="_свод РБ 2008-2010 СКО ЦЕЛ ТРАНС" xfId="24"/>
    <cellStyle name="_согласов" xfId="25"/>
    <cellStyle name="_среднесрочн 21.09.05г. инвест" xfId="26"/>
    <cellStyle name="_стац ЦРБ Акжар 2008" xfId="27"/>
    <cellStyle name="_строит 269-019-011" xfId="28"/>
    <cellStyle name="_ТРАНСФ ДЛЯ   Л Н" xfId="29"/>
    <cellStyle name="_туб Муср 2010" xfId="30"/>
    <cellStyle name="_формы по среднесроч плану" xfId="31"/>
    <cellStyle name="_центр крови 2010" xfId="32"/>
    <cellStyle name="Aaia?iue_laroux" xfId="33"/>
    <cellStyle name="Calc Currency (0)" xfId="34"/>
    <cellStyle name="Calc Currency (2)" xfId="35"/>
    <cellStyle name="Calc Percent (0)" xfId="36"/>
    <cellStyle name="Calc Percent (1)" xfId="37"/>
    <cellStyle name="Calc Percent (2)" xfId="38"/>
    <cellStyle name="Calc Units (0)" xfId="39"/>
    <cellStyle name="Calc Units (1)" xfId="40"/>
    <cellStyle name="Calc Units (2)" xfId="41"/>
    <cellStyle name="Comma [0]_#6 Temps &amp; Contractors" xfId="42"/>
    <cellStyle name="Comma [00]" xfId="43"/>
    <cellStyle name="Comma_#6 Temps &amp; Contractors" xfId="44"/>
    <cellStyle name="Currency [0]_#6 Temps &amp; Contractors" xfId="45"/>
    <cellStyle name="Currency [00]" xfId="46"/>
    <cellStyle name="Currency_#6 Temps &amp; Contractors" xfId="47"/>
    <cellStyle name="Date Short" xfId="48"/>
    <cellStyle name="DELTA" xfId="49"/>
    <cellStyle name="Enter Currency (0)" xfId="50"/>
    <cellStyle name="Enter Currency (2)" xfId="51"/>
    <cellStyle name="Enter Units (0)" xfId="52"/>
    <cellStyle name="Enter Units (1)" xfId="53"/>
    <cellStyle name="Enter Units (2)" xfId="54"/>
    <cellStyle name="Flag" xfId="55"/>
    <cellStyle name="Header1" xfId="56"/>
    <cellStyle name="Header2" xfId="57"/>
    <cellStyle name="Heading1" xfId="58"/>
    <cellStyle name="Heading2" xfId="59"/>
    <cellStyle name="Heading3" xfId="60"/>
    <cellStyle name="Heading4" xfId="61"/>
    <cellStyle name="Heading5" xfId="62"/>
    <cellStyle name="Heading6" xfId="63"/>
    <cellStyle name="Horizontal" xfId="64"/>
    <cellStyle name="Hyperlink" xfId="65"/>
    <cellStyle name="Iau?iue_23_1 " xfId="66"/>
    <cellStyle name="Link Currency (0)" xfId="67"/>
    <cellStyle name="Link Currency (2)" xfId="68"/>
    <cellStyle name="Link Units (0)" xfId="69"/>
    <cellStyle name="Link Units (1)" xfId="70"/>
    <cellStyle name="Link Units (2)" xfId="71"/>
    <cellStyle name="Matrix" xfId="72"/>
    <cellStyle name="Normal_# 41-Market &amp;Trends" xfId="73"/>
    <cellStyle name="normбlnм_laroux" xfId="74"/>
    <cellStyle name="Note" xfId="75"/>
    <cellStyle name="Oeiainiaue [0]_laroux" xfId="76"/>
    <cellStyle name="Oeiainiaue_laroux" xfId="77"/>
    <cellStyle name="Option" xfId="78"/>
    <cellStyle name="OptionHeading" xfId="79"/>
    <cellStyle name="Percent [0]" xfId="80"/>
    <cellStyle name="Percent [00]" xfId="81"/>
    <cellStyle name="Percent_#6 Temps &amp; Contractors" xfId="82"/>
    <cellStyle name="PrePop Currency (0)" xfId="83"/>
    <cellStyle name="PrePop Currency (2)" xfId="84"/>
    <cellStyle name="PrePop Units (0)" xfId="85"/>
    <cellStyle name="PrePop Units (1)" xfId="86"/>
    <cellStyle name="PrePop Units (2)" xfId="87"/>
    <cellStyle name="Price" xfId="88"/>
    <cellStyle name="Text Indent A" xfId="89"/>
    <cellStyle name="Text Indent B" xfId="90"/>
    <cellStyle name="Text Indent C" xfId="91"/>
    <cellStyle name="Unit" xfId="92"/>
    <cellStyle name="Vertical" xfId="93"/>
    <cellStyle name="Обычный" xfId="0" builtinId="0"/>
    <cellStyle name="Обычный 2" xfId="94"/>
    <cellStyle name="Обычный 2 2 2" xfId="95"/>
    <cellStyle name="Обычный 3" xfId="96"/>
    <cellStyle name="Обычный 5" xfId="97"/>
    <cellStyle name="Обычный_областная 2" xfId="1"/>
    <cellStyle name="Стиль 1" xfId="98"/>
    <cellStyle name="Тысячи [0]_Dbf_25" xfId="99"/>
    <cellStyle name="Тысячи_Dbf_25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25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0" sqref="L20"/>
    </sheetView>
  </sheetViews>
  <sheetFormatPr defaultRowHeight="15.75"/>
  <cols>
    <col min="1" max="1" width="5.28515625" style="1" customWidth="1"/>
    <col min="2" max="2" width="37.140625" style="1" customWidth="1"/>
    <col min="3" max="3" width="9.140625" style="1"/>
    <col min="4" max="4" width="11.42578125" style="1" customWidth="1"/>
    <col min="5" max="5" width="8.85546875" style="1" customWidth="1"/>
    <col min="6" max="6" width="10.7109375" style="1" customWidth="1"/>
    <col min="7" max="7" width="6.7109375" style="1" customWidth="1"/>
    <col min="8" max="8" width="6" style="1" customWidth="1"/>
    <col min="9" max="9" width="3.85546875" style="1" customWidth="1"/>
    <col min="10" max="10" width="4.28515625" style="1" customWidth="1"/>
    <col min="11" max="11" width="6.28515625" style="1" customWidth="1"/>
    <col min="12" max="12" width="7.28515625" style="1" customWidth="1"/>
    <col min="13" max="13" width="5" style="1" customWidth="1"/>
    <col min="14" max="15" width="7.42578125" style="1" customWidth="1"/>
    <col min="16" max="16" width="4.85546875" style="1" customWidth="1"/>
    <col min="17" max="17" width="4.28515625" style="1" customWidth="1"/>
    <col min="18" max="18" width="7.85546875" style="1" customWidth="1"/>
    <col min="19" max="19" width="4.28515625" style="1" customWidth="1"/>
    <col min="20" max="20" width="5.5703125" style="1" customWidth="1"/>
    <col min="21" max="21" width="7.140625" style="1" customWidth="1"/>
    <col min="22" max="22" width="6.140625" style="1" customWidth="1"/>
    <col min="23" max="23" width="5.140625" style="1" customWidth="1"/>
    <col min="24" max="24" width="5" style="1" customWidth="1"/>
    <col min="25" max="25" width="7.85546875" style="1" customWidth="1"/>
    <col min="26" max="26" width="4.7109375" style="1" customWidth="1"/>
    <col min="27" max="27" width="4.85546875" style="1" customWidth="1"/>
    <col min="28" max="28" width="6.28515625" style="1" customWidth="1"/>
    <col min="29" max="29" width="6.140625" style="1" customWidth="1"/>
    <col min="30" max="30" width="5.42578125" style="1" customWidth="1"/>
    <col min="31" max="31" width="4.28515625" style="1" customWidth="1"/>
    <col min="32" max="32" width="7.5703125" style="1" customWidth="1"/>
    <col min="33" max="33" width="4.7109375" style="1" customWidth="1"/>
    <col min="34" max="34" width="5.7109375" style="1" customWidth="1"/>
    <col min="35" max="35" width="8" style="1" customWidth="1"/>
    <col min="36" max="36" width="10.42578125" style="1" customWidth="1"/>
    <col min="37" max="16384" width="9.140625" style="1"/>
  </cols>
  <sheetData>
    <row r="1" spans="1:36">
      <c r="E1" s="1" t="s">
        <v>50</v>
      </c>
    </row>
    <row r="3" spans="1:36" ht="15.75" customHeight="1">
      <c r="A3" s="23" t="s">
        <v>46</v>
      </c>
      <c r="B3" s="24" t="s">
        <v>0</v>
      </c>
      <c r="C3" s="23" t="s">
        <v>1</v>
      </c>
      <c r="D3" s="25" t="s">
        <v>2</v>
      </c>
      <c r="E3" s="23" t="s">
        <v>3</v>
      </c>
      <c r="F3" s="23"/>
      <c r="G3" s="25" t="s">
        <v>4</v>
      </c>
      <c r="H3" s="25"/>
      <c r="I3" s="25"/>
      <c r="J3" s="25"/>
      <c r="K3" s="25"/>
      <c r="L3" s="25"/>
      <c r="M3" s="25"/>
      <c r="N3" s="25" t="s">
        <v>5</v>
      </c>
      <c r="O3" s="25"/>
      <c r="P3" s="25"/>
      <c r="Q3" s="25"/>
      <c r="R3" s="25"/>
      <c r="S3" s="25"/>
      <c r="T3" s="25"/>
      <c r="U3" s="25" t="s">
        <v>6</v>
      </c>
      <c r="V3" s="25"/>
      <c r="W3" s="25"/>
      <c r="X3" s="25"/>
      <c r="Y3" s="25"/>
      <c r="Z3" s="25"/>
      <c r="AA3" s="25"/>
      <c r="AB3" s="25" t="s">
        <v>7</v>
      </c>
      <c r="AC3" s="25"/>
      <c r="AD3" s="25"/>
      <c r="AE3" s="25"/>
      <c r="AF3" s="25"/>
      <c r="AG3" s="25"/>
      <c r="AH3" s="25"/>
      <c r="AI3" s="25" t="s">
        <v>8</v>
      </c>
      <c r="AJ3" s="25"/>
    </row>
    <row r="4" spans="1:36">
      <c r="A4" s="23"/>
      <c r="B4" s="24"/>
      <c r="C4" s="23"/>
      <c r="D4" s="25"/>
      <c r="E4" s="23"/>
      <c r="F4" s="23"/>
      <c r="G4" s="26" t="s">
        <v>9</v>
      </c>
      <c r="H4" s="26"/>
      <c r="I4" s="26"/>
      <c r="J4" s="26"/>
      <c r="K4" s="25" t="s">
        <v>10</v>
      </c>
      <c r="L4" s="25"/>
      <c r="M4" s="25"/>
      <c r="N4" s="23" t="s">
        <v>9</v>
      </c>
      <c r="O4" s="23"/>
      <c r="P4" s="23"/>
      <c r="Q4" s="23"/>
      <c r="R4" s="25" t="s">
        <v>10</v>
      </c>
      <c r="S4" s="25"/>
      <c r="T4" s="25"/>
      <c r="U4" s="26" t="s">
        <v>9</v>
      </c>
      <c r="V4" s="26"/>
      <c r="W4" s="26"/>
      <c r="X4" s="26"/>
      <c r="Y4" s="25" t="s">
        <v>10</v>
      </c>
      <c r="Z4" s="25"/>
      <c r="AA4" s="25"/>
      <c r="AB4" s="26" t="s">
        <v>9</v>
      </c>
      <c r="AC4" s="26"/>
      <c r="AD4" s="26"/>
      <c r="AE4" s="26"/>
      <c r="AF4" s="25" t="s">
        <v>10</v>
      </c>
      <c r="AG4" s="25"/>
      <c r="AH4" s="25"/>
      <c r="AI4" s="25"/>
      <c r="AJ4" s="25"/>
    </row>
    <row r="5" spans="1:36">
      <c r="A5" s="23"/>
      <c r="B5" s="24"/>
      <c r="C5" s="23"/>
      <c r="D5" s="25"/>
      <c r="E5" s="12" t="s">
        <v>9</v>
      </c>
      <c r="F5" s="13" t="s">
        <v>11</v>
      </c>
      <c r="G5" s="14" t="s">
        <v>12</v>
      </c>
      <c r="H5" s="15" t="s">
        <v>13</v>
      </c>
      <c r="I5" s="15" t="s">
        <v>14</v>
      </c>
      <c r="J5" s="15" t="s">
        <v>15</v>
      </c>
      <c r="K5" s="15" t="s">
        <v>13</v>
      </c>
      <c r="L5" s="15" t="s">
        <v>14</v>
      </c>
      <c r="M5" s="15" t="s">
        <v>15</v>
      </c>
      <c r="N5" s="14" t="s">
        <v>12</v>
      </c>
      <c r="O5" s="13" t="s">
        <v>16</v>
      </c>
      <c r="P5" s="13" t="s">
        <v>17</v>
      </c>
      <c r="Q5" s="13" t="s">
        <v>18</v>
      </c>
      <c r="R5" s="13" t="s">
        <v>16</v>
      </c>
      <c r="S5" s="13" t="s">
        <v>17</v>
      </c>
      <c r="T5" s="13" t="s">
        <v>18</v>
      </c>
      <c r="U5" s="14" t="s">
        <v>12</v>
      </c>
      <c r="V5" s="15" t="s">
        <v>19</v>
      </c>
      <c r="W5" s="15" t="s">
        <v>20</v>
      </c>
      <c r="X5" s="15" t="s">
        <v>21</v>
      </c>
      <c r="Y5" s="15" t="s">
        <v>19</v>
      </c>
      <c r="Z5" s="15" t="s">
        <v>20</v>
      </c>
      <c r="AA5" s="15" t="s">
        <v>21</v>
      </c>
      <c r="AB5" s="14" t="s">
        <v>22</v>
      </c>
      <c r="AC5" s="15" t="s">
        <v>23</v>
      </c>
      <c r="AD5" s="15" t="s">
        <v>24</v>
      </c>
      <c r="AE5" s="15" t="s">
        <v>25</v>
      </c>
      <c r="AF5" s="15" t="s">
        <v>23</v>
      </c>
      <c r="AG5" s="15" t="s">
        <v>24</v>
      </c>
      <c r="AH5" s="15" t="s">
        <v>25</v>
      </c>
      <c r="AI5" s="14" t="s">
        <v>9</v>
      </c>
      <c r="AJ5" s="14" t="s">
        <v>11</v>
      </c>
    </row>
    <row r="6" spans="1:36">
      <c r="A6" s="4">
        <v>1</v>
      </c>
      <c r="B6" s="7" t="s">
        <v>26</v>
      </c>
      <c r="C6" s="8" t="s">
        <v>32</v>
      </c>
      <c r="D6" s="9">
        <v>502000</v>
      </c>
      <c r="E6" s="15">
        <v>2</v>
      </c>
      <c r="F6" s="17">
        <f t="shared" ref="F6:F22" si="0">E6*D6/1000</f>
        <v>1004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>
        <f t="shared" ref="AB6:AB22" si="1">AC6+AD6+AE6</f>
        <v>2</v>
      </c>
      <c r="AC6" s="13">
        <v>2</v>
      </c>
      <c r="AD6" s="13"/>
      <c r="AE6" s="13"/>
      <c r="AF6" s="13">
        <f>D6*AC6/1000</f>
        <v>1004</v>
      </c>
      <c r="AG6" s="13"/>
      <c r="AH6" s="13"/>
      <c r="AI6" s="13">
        <f t="shared" ref="AI6:AI22" si="2">G6+N6+U6+AB6</f>
        <v>2</v>
      </c>
      <c r="AJ6" s="17">
        <f t="shared" ref="AJ6:AJ22" si="3">K6+L6+M6+R6+S6+T6+Y6+Z6+AA6+AF6+AG6+AH6</f>
        <v>1004</v>
      </c>
    </row>
    <row r="7" spans="1:36">
      <c r="A7" s="4">
        <v>2</v>
      </c>
      <c r="B7" s="7" t="s">
        <v>27</v>
      </c>
      <c r="C7" s="8" t="s">
        <v>32</v>
      </c>
      <c r="D7" s="9">
        <v>1324000</v>
      </c>
      <c r="E7" s="15">
        <v>1</v>
      </c>
      <c r="F7" s="17">
        <f t="shared" si="0"/>
        <v>1324</v>
      </c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>
        <f t="shared" si="1"/>
        <v>1</v>
      </c>
      <c r="AC7" s="13">
        <v>1</v>
      </c>
      <c r="AD7" s="13"/>
      <c r="AE7" s="13"/>
      <c r="AF7" s="13">
        <f>D7*AC7/1000</f>
        <v>1324</v>
      </c>
      <c r="AG7" s="13"/>
      <c r="AH7" s="13"/>
      <c r="AI7" s="13">
        <f t="shared" si="2"/>
        <v>1</v>
      </c>
      <c r="AJ7" s="17">
        <f t="shared" si="3"/>
        <v>1324</v>
      </c>
    </row>
    <row r="8" spans="1:36" ht="16.5" customHeight="1">
      <c r="A8" s="4">
        <v>3</v>
      </c>
      <c r="B8" s="10" t="s">
        <v>28</v>
      </c>
      <c r="C8" s="8" t="s">
        <v>32</v>
      </c>
      <c r="D8" s="9">
        <v>452500</v>
      </c>
      <c r="E8" s="15">
        <v>1</v>
      </c>
      <c r="F8" s="17">
        <f t="shared" si="0"/>
        <v>452.5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>
        <f t="shared" si="1"/>
        <v>1</v>
      </c>
      <c r="AC8" s="13">
        <v>1</v>
      </c>
      <c r="AD8" s="13"/>
      <c r="AE8" s="13"/>
      <c r="AF8" s="13">
        <f>D8*AC8/1000</f>
        <v>452.5</v>
      </c>
      <c r="AG8" s="13"/>
      <c r="AH8" s="13"/>
      <c r="AI8" s="13">
        <f t="shared" si="2"/>
        <v>1</v>
      </c>
      <c r="AJ8" s="17">
        <f t="shared" si="3"/>
        <v>452.5</v>
      </c>
    </row>
    <row r="9" spans="1:36">
      <c r="A9" s="4">
        <v>4</v>
      </c>
      <c r="B9" s="10" t="s">
        <v>29</v>
      </c>
      <c r="C9" s="8" t="s">
        <v>32</v>
      </c>
      <c r="D9" s="9">
        <v>452000</v>
      </c>
      <c r="E9" s="15">
        <v>2</v>
      </c>
      <c r="F9" s="17">
        <f t="shared" si="0"/>
        <v>904</v>
      </c>
      <c r="G9" s="13">
        <f>H9+I9+J9</f>
        <v>1</v>
      </c>
      <c r="H9" s="13"/>
      <c r="I9" s="13">
        <v>1</v>
      </c>
      <c r="J9" s="13"/>
      <c r="K9" s="13"/>
      <c r="L9" s="22">
        <f>D9*I9/1000</f>
        <v>452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>
        <f t="shared" si="1"/>
        <v>1</v>
      </c>
      <c r="AC9" s="13">
        <v>1</v>
      </c>
      <c r="AD9" s="13"/>
      <c r="AE9" s="13"/>
      <c r="AF9" s="13">
        <f>D9*AC9/1000</f>
        <v>452</v>
      </c>
      <c r="AG9" s="13"/>
      <c r="AH9" s="13"/>
      <c r="AI9" s="13">
        <f t="shared" si="2"/>
        <v>2</v>
      </c>
      <c r="AJ9" s="17">
        <f t="shared" si="3"/>
        <v>904</v>
      </c>
    </row>
    <row r="10" spans="1:36">
      <c r="A10" s="4">
        <v>5</v>
      </c>
      <c r="B10" s="7" t="s">
        <v>30</v>
      </c>
      <c r="C10" s="8" t="s">
        <v>32</v>
      </c>
      <c r="D10" s="9">
        <v>452500</v>
      </c>
      <c r="E10" s="15">
        <v>2</v>
      </c>
      <c r="F10" s="17">
        <f t="shared" si="0"/>
        <v>905</v>
      </c>
      <c r="G10" s="13"/>
      <c r="H10" s="13"/>
      <c r="I10" s="13"/>
      <c r="J10" s="13"/>
      <c r="K10" s="13"/>
      <c r="L10" s="13"/>
      <c r="M10" s="13"/>
      <c r="N10" s="13">
        <f t="shared" ref="N10:N22" si="4">O10+P10+Q10</f>
        <v>1</v>
      </c>
      <c r="O10" s="13">
        <v>1</v>
      </c>
      <c r="P10" s="13"/>
      <c r="Q10" s="13"/>
      <c r="R10" s="13">
        <f>D10*O10/1000</f>
        <v>452.5</v>
      </c>
      <c r="S10" s="13"/>
      <c r="T10" s="13"/>
      <c r="U10" s="13"/>
      <c r="V10" s="13"/>
      <c r="W10" s="13"/>
      <c r="X10" s="13"/>
      <c r="Y10" s="13"/>
      <c r="Z10" s="13"/>
      <c r="AA10" s="13"/>
      <c r="AB10" s="13">
        <f t="shared" si="1"/>
        <v>1</v>
      </c>
      <c r="AC10" s="13">
        <v>1</v>
      </c>
      <c r="AD10" s="13"/>
      <c r="AE10" s="13"/>
      <c r="AF10" s="13">
        <f>D10*AC10/1000</f>
        <v>452.5</v>
      </c>
      <c r="AG10" s="13"/>
      <c r="AH10" s="13"/>
      <c r="AI10" s="13">
        <f t="shared" si="2"/>
        <v>2</v>
      </c>
      <c r="AJ10" s="17">
        <f t="shared" si="3"/>
        <v>905</v>
      </c>
    </row>
    <row r="11" spans="1:36">
      <c r="A11" s="4">
        <v>6</v>
      </c>
      <c r="B11" s="7" t="s">
        <v>31</v>
      </c>
      <c r="C11" s="8" t="s">
        <v>32</v>
      </c>
      <c r="D11" s="9">
        <v>452500</v>
      </c>
      <c r="E11" s="15">
        <v>1</v>
      </c>
      <c r="F11" s="17">
        <f t="shared" si="0"/>
        <v>452.5</v>
      </c>
      <c r="G11" s="13">
        <f t="shared" ref="G11:G22" si="5">H11+I11+J11</f>
        <v>1</v>
      </c>
      <c r="H11" s="13"/>
      <c r="I11" s="13">
        <v>1</v>
      </c>
      <c r="J11" s="13"/>
      <c r="K11" s="13"/>
      <c r="L11" s="21">
        <f t="shared" ref="L11:L22" si="6">D11*I11/1000</f>
        <v>452.5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>
        <f t="shared" si="2"/>
        <v>1</v>
      </c>
      <c r="AJ11" s="17">
        <f t="shared" si="3"/>
        <v>452.5</v>
      </c>
    </row>
    <row r="12" spans="1:36" ht="31.5">
      <c r="A12" s="4">
        <v>7</v>
      </c>
      <c r="B12" s="11" t="s">
        <v>33</v>
      </c>
      <c r="C12" s="2" t="s">
        <v>44</v>
      </c>
      <c r="D12" s="3">
        <v>11270</v>
      </c>
      <c r="E12" s="15">
        <v>6</v>
      </c>
      <c r="F12" s="17">
        <f t="shared" si="0"/>
        <v>67.62</v>
      </c>
      <c r="G12" s="13">
        <f t="shared" si="5"/>
        <v>2</v>
      </c>
      <c r="H12" s="13"/>
      <c r="I12" s="13">
        <v>2</v>
      </c>
      <c r="J12" s="13"/>
      <c r="K12" s="13"/>
      <c r="L12" s="21">
        <f t="shared" si="6"/>
        <v>22.54</v>
      </c>
      <c r="M12" s="13"/>
      <c r="N12" s="13">
        <f t="shared" si="4"/>
        <v>1</v>
      </c>
      <c r="O12" s="13">
        <v>1</v>
      </c>
      <c r="P12" s="13"/>
      <c r="Q12" s="13"/>
      <c r="R12" s="13">
        <f t="shared" ref="R12:R19" si="7">D12*O12/1000</f>
        <v>11.27</v>
      </c>
      <c r="S12" s="13"/>
      <c r="T12" s="13"/>
      <c r="U12" s="13">
        <f t="shared" ref="U12:U22" si="8">V12+W12+X12</f>
        <v>2</v>
      </c>
      <c r="V12" s="13">
        <v>2</v>
      </c>
      <c r="W12" s="13"/>
      <c r="X12" s="13"/>
      <c r="Y12" s="13">
        <f>D12*V12/1000</f>
        <v>22.54</v>
      </c>
      <c r="Z12" s="13"/>
      <c r="AA12" s="13"/>
      <c r="AB12" s="13">
        <f t="shared" si="1"/>
        <v>1</v>
      </c>
      <c r="AC12" s="13">
        <v>1</v>
      </c>
      <c r="AD12" s="13"/>
      <c r="AE12" s="13"/>
      <c r="AF12" s="13">
        <f t="shared" ref="AF12:AF19" si="9">D12*AC12/1000</f>
        <v>11.27</v>
      </c>
      <c r="AG12" s="13"/>
      <c r="AH12" s="13"/>
      <c r="AI12" s="13">
        <f t="shared" si="2"/>
        <v>6</v>
      </c>
      <c r="AJ12" s="17">
        <f t="shared" si="3"/>
        <v>67.62</v>
      </c>
    </row>
    <row r="13" spans="1:36" ht="31.5">
      <c r="A13" s="4">
        <v>8</v>
      </c>
      <c r="B13" s="11" t="s">
        <v>34</v>
      </c>
      <c r="C13" s="2" t="s">
        <v>44</v>
      </c>
      <c r="D13" s="3">
        <v>11270</v>
      </c>
      <c r="E13" s="15">
        <v>6</v>
      </c>
      <c r="F13" s="17">
        <f t="shared" si="0"/>
        <v>67.62</v>
      </c>
      <c r="G13" s="13">
        <f t="shared" si="5"/>
        <v>2</v>
      </c>
      <c r="H13" s="13"/>
      <c r="I13" s="13">
        <v>2</v>
      </c>
      <c r="J13" s="13"/>
      <c r="K13" s="13"/>
      <c r="L13" s="21">
        <f t="shared" si="6"/>
        <v>22.54</v>
      </c>
      <c r="M13" s="13"/>
      <c r="N13" s="13">
        <f t="shared" si="4"/>
        <v>1</v>
      </c>
      <c r="O13" s="13">
        <v>1</v>
      </c>
      <c r="P13" s="13"/>
      <c r="Q13" s="13"/>
      <c r="R13" s="13">
        <f t="shared" si="7"/>
        <v>11.27</v>
      </c>
      <c r="S13" s="13"/>
      <c r="T13" s="13"/>
      <c r="U13" s="13">
        <f t="shared" si="8"/>
        <v>2</v>
      </c>
      <c r="V13" s="13">
        <v>2</v>
      </c>
      <c r="W13" s="13"/>
      <c r="X13" s="13"/>
      <c r="Y13" s="13">
        <f>D13*V13/1000</f>
        <v>22.54</v>
      </c>
      <c r="Z13" s="13"/>
      <c r="AA13" s="13"/>
      <c r="AB13" s="13">
        <f t="shared" si="1"/>
        <v>1</v>
      </c>
      <c r="AC13" s="13">
        <v>1</v>
      </c>
      <c r="AD13" s="13"/>
      <c r="AE13" s="13"/>
      <c r="AF13" s="13">
        <f t="shared" si="9"/>
        <v>11.27</v>
      </c>
      <c r="AG13" s="13"/>
      <c r="AH13" s="13"/>
      <c r="AI13" s="13">
        <f t="shared" si="2"/>
        <v>6</v>
      </c>
      <c r="AJ13" s="17">
        <f t="shared" si="3"/>
        <v>67.62</v>
      </c>
    </row>
    <row r="14" spans="1:36" ht="47.25">
      <c r="A14" s="4">
        <v>9</v>
      </c>
      <c r="B14" s="11" t="s">
        <v>35</v>
      </c>
      <c r="C14" s="2" t="s">
        <v>44</v>
      </c>
      <c r="D14" s="3">
        <v>16260</v>
      </c>
      <c r="E14" s="15">
        <v>6</v>
      </c>
      <c r="F14" s="17">
        <f t="shared" si="0"/>
        <v>97.56</v>
      </c>
      <c r="G14" s="13">
        <f t="shared" si="5"/>
        <v>2</v>
      </c>
      <c r="H14" s="13"/>
      <c r="I14" s="13">
        <v>2</v>
      </c>
      <c r="J14" s="13"/>
      <c r="K14" s="13"/>
      <c r="L14" s="21">
        <f t="shared" si="6"/>
        <v>32.520000000000003</v>
      </c>
      <c r="M14" s="13"/>
      <c r="N14" s="13">
        <f t="shared" si="4"/>
        <v>1</v>
      </c>
      <c r="O14" s="13">
        <v>1</v>
      </c>
      <c r="P14" s="13"/>
      <c r="Q14" s="13"/>
      <c r="R14" s="13">
        <f t="shared" si="7"/>
        <v>16.260000000000002</v>
      </c>
      <c r="S14" s="13"/>
      <c r="T14" s="13"/>
      <c r="U14" s="13">
        <f t="shared" si="8"/>
        <v>2</v>
      </c>
      <c r="V14" s="13">
        <v>2</v>
      </c>
      <c r="W14" s="13"/>
      <c r="X14" s="13"/>
      <c r="Y14" s="13">
        <f>D14*V14/1000</f>
        <v>32.520000000000003</v>
      </c>
      <c r="Z14" s="13"/>
      <c r="AA14" s="13"/>
      <c r="AB14" s="13">
        <f t="shared" si="1"/>
        <v>1</v>
      </c>
      <c r="AC14" s="13">
        <v>1</v>
      </c>
      <c r="AD14" s="13"/>
      <c r="AE14" s="13"/>
      <c r="AF14" s="13">
        <f t="shared" si="9"/>
        <v>16.260000000000002</v>
      </c>
      <c r="AG14" s="13"/>
      <c r="AH14" s="13"/>
      <c r="AI14" s="13">
        <f t="shared" si="2"/>
        <v>6</v>
      </c>
      <c r="AJ14" s="17">
        <f t="shared" si="3"/>
        <v>97.560000000000016</v>
      </c>
    </row>
    <row r="15" spans="1:36" ht="47.25">
      <c r="A15" s="4">
        <v>10</v>
      </c>
      <c r="B15" s="11" t="s">
        <v>36</v>
      </c>
      <c r="C15" s="2" t="s">
        <v>44</v>
      </c>
      <c r="D15" s="3">
        <v>11210</v>
      </c>
      <c r="E15" s="15">
        <v>6</v>
      </c>
      <c r="F15" s="17">
        <f t="shared" si="0"/>
        <v>67.260000000000005</v>
      </c>
      <c r="G15" s="13">
        <f t="shared" si="5"/>
        <v>2</v>
      </c>
      <c r="H15" s="13"/>
      <c r="I15" s="13">
        <v>2</v>
      </c>
      <c r="J15" s="13"/>
      <c r="K15" s="13"/>
      <c r="L15" s="21">
        <f t="shared" si="6"/>
        <v>22.42</v>
      </c>
      <c r="M15" s="13"/>
      <c r="N15" s="13">
        <f t="shared" si="4"/>
        <v>1</v>
      </c>
      <c r="O15" s="13">
        <v>1</v>
      </c>
      <c r="P15" s="13"/>
      <c r="Q15" s="13"/>
      <c r="R15" s="13">
        <f t="shared" si="7"/>
        <v>11.21</v>
      </c>
      <c r="S15" s="13"/>
      <c r="T15" s="13"/>
      <c r="U15" s="13">
        <f t="shared" si="8"/>
        <v>2</v>
      </c>
      <c r="V15" s="13">
        <v>2</v>
      </c>
      <c r="W15" s="13"/>
      <c r="X15" s="13"/>
      <c r="Y15" s="13">
        <f>D15*V15/1000</f>
        <v>22.42</v>
      </c>
      <c r="Z15" s="13"/>
      <c r="AA15" s="13"/>
      <c r="AB15" s="13">
        <f t="shared" si="1"/>
        <v>1</v>
      </c>
      <c r="AC15" s="13">
        <v>1</v>
      </c>
      <c r="AD15" s="13"/>
      <c r="AE15" s="13"/>
      <c r="AF15" s="13">
        <f t="shared" si="9"/>
        <v>11.21</v>
      </c>
      <c r="AG15" s="13"/>
      <c r="AH15" s="13"/>
      <c r="AI15" s="13">
        <f t="shared" si="2"/>
        <v>6</v>
      </c>
      <c r="AJ15" s="17">
        <f t="shared" si="3"/>
        <v>67.260000000000005</v>
      </c>
    </row>
    <row r="16" spans="1:36" ht="47.25">
      <c r="A16" s="4">
        <v>11</v>
      </c>
      <c r="B16" s="11" t="s">
        <v>37</v>
      </c>
      <c r="C16" s="2" t="s">
        <v>44</v>
      </c>
      <c r="D16" s="3">
        <v>9410</v>
      </c>
      <c r="E16" s="15">
        <v>6</v>
      </c>
      <c r="F16" s="17">
        <f t="shared" si="0"/>
        <v>56.46</v>
      </c>
      <c r="G16" s="13">
        <f t="shared" si="5"/>
        <v>2</v>
      </c>
      <c r="H16" s="13"/>
      <c r="I16" s="13">
        <v>2</v>
      </c>
      <c r="J16" s="13"/>
      <c r="K16" s="13"/>
      <c r="L16" s="21">
        <f t="shared" si="6"/>
        <v>18.82</v>
      </c>
      <c r="M16" s="13"/>
      <c r="N16" s="13">
        <f t="shared" si="4"/>
        <v>1</v>
      </c>
      <c r="O16" s="13">
        <v>1</v>
      </c>
      <c r="P16" s="13"/>
      <c r="Q16" s="13"/>
      <c r="R16" s="13">
        <f t="shared" si="7"/>
        <v>9.41</v>
      </c>
      <c r="S16" s="13"/>
      <c r="T16" s="13"/>
      <c r="U16" s="13">
        <f t="shared" si="8"/>
        <v>2</v>
      </c>
      <c r="V16" s="13">
        <v>2</v>
      </c>
      <c r="W16" s="13"/>
      <c r="X16" s="13"/>
      <c r="Y16" s="13">
        <f>D16*V16/1000</f>
        <v>18.82</v>
      </c>
      <c r="Z16" s="13"/>
      <c r="AA16" s="13"/>
      <c r="AB16" s="13">
        <f t="shared" si="1"/>
        <v>1</v>
      </c>
      <c r="AC16" s="13">
        <v>1</v>
      </c>
      <c r="AD16" s="13"/>
      <c r="AE16" s="13"/>
      <c r="AF16" s="13">
        <f t="shared" si="9"/>
        <v>9.41</v>
      </c>
      <c r="AG16" s="13"/>
      <c r="AH16" s="13"/>
      <c r="AI16" s="13">
        <f t="shared" si="2"/>
        <v>6</v>
      </c>
      <c r="AJ16" s="17">
        <f t="shared" si="3"/>
        <v>56.459999999999994</v>
      </c>
    </row>
    <row r="17" spans="1:36" ht="47.25">
      <c r="A17" s="4">
        <v>12</v>
      </c>
      <c r="B17" s="11" t="s">
        <v>38</v>
      </c>
      <c r="C17" s="2" t="s">
        <v>44</v>
      </c>
      <c r="D17" s="3">
        <v>8640</v>
      </c>
      <c r="E17" s="15">
        <v>3</v>
      </c>
      <c r="F17" s="17">
        <f t="shared" si="0"/>
        <v>25.92</v>
      </c>
      <c r="G17" s="13">
        <f t="shared" si="5"/>
        <v>1</v>
      </c>
      <c r="H17" s="13"/>
      <c r="I17" s="13">
        <v>1</v>
      </c>
      <c r="J17" s="13"/>
      <c r="K17" s="13"/>
      <c r="L17" s="21">
        <f t="shared" si="6"/>
        <v>8.64</v>
      </c>
      <c r="M17" s="13"/>
      <c r="N17" s="13">
        <f t="shared" si="4"/>
        <v>1</v>
      </c>
      <c r="O17" s="13">
        <v>1</v>
      </c>
      <c r="P17" s="13"/>
      <c r="Q17" s="13"/>
      <c r="R17" s="13">
        <f t="shared" si="7"/>
        <v>8.64</v>
      </c>
      <c r="S17" s="13"/>
      <c r="T17" s="13"/>
      <c r="U17" s="13"/>
      <c r="V17" s="13"/>
      <c r="W17" s="13"/>
      <c r="X17" s="13"/>
      <c r="Y17" s="13"/>
      <c r="Z17" s="13"/>
      <c r="AA17" s="13"/>
      <c r="AB17" s="13">
        <f t="shared" si="1"/>
        <v>1</v>
      </c>
      <c r="AC17" s="13">
        <v>1</v>
      </c>
      <c r="AD17" s="13"/>
      <c r="AE17" s="13"/>
      <c r="AF17" s="13">
        <f t="shared" si="9"/>
        <v>8.64</v>
      </c>
      <c r="AG17" s="13"/>
      <c r="AH17" s="13"/>
      <c r="AI17" s="13">
        <f t="shared" si="2"/>
        <v>3</v>
      </c>
      <c r="AJ17" s="17">
        <f t="shared" si="3"/>
        <v>25.92</v>
      </c>
    </row>
    <row r="18" spans="1:36" ht="47.25">
      <c r="A18" s="4">
        <v>13</v>
      </c>
      <c r="B18" s="11" t="s">
        <v>39</v>
      </c>
      <c r="C18" s="2" t="s">
        <v>44</v>
      </c>
      <c r="D18" s="3">
        <v>11460</v>
      </c>
      <c r="E18" s="15">
        <v>4</v>
      </c>
      <c r="F18" s="17">
        <f t="shared" si="0"/>
        <v>45.84</v>
      </c>
      <c r="G18" s="13">
        <f t="shared" si="5"/>
        <v>1</v>
      </c>
      <c r="H18" s="13"/>
      <c r="I18" s="13">
        <v>1</v>
      </c>
      <c r="J18" s="13"/>
      <c r="K18" s="13"/>
      <c r="L18" s="21">
        <f t="shared" si="6"/>
        <v>11.46</v>
      </c>
      <c r="M18" s="13"/>
      <c r="N18" s="13">
        <f t="shared" si="4"/>
        <v>1</v>
      </c>
      <c r="O18" s="13">
        <v>1</v>
      </c>
      <c r="P18" s="13"/>
      <c r="Q18" s="13"/>
      <c r="R18" s="13">
        <f t="shared" si="7"/>
        <v>11.46</v>
      </c>
      <c r="S18" s="13"/>
      <c r="T18" s="13"/>
      <c r="U18" s="13">
        <f t="shared" si="8"/>
        <v>1</v>
      </c>
      <c r="V18" s="13">
        <v>1</v>
      </c>
      <c r="W18" s="13"/>
      <c r="X18" s="13"/>
      <c r="Y18" s="13">
        <f>D18*V18/1000</f>
        <v>11.46</v>
      </c>
      <c r="Z18" s="13"/>
      <c r="AA18" s="13"/>
      <c r="AB18" s="13">
        <f t="shared" si="1"/>
        <v>1</v>
      </c>
      <c r="AC18" s="13">
        <v>1</v>
      </c>
      <c r="AD18" s="13"/>
      <c r="AE18" s="13"/>
      <c r="AF18" s="13">
        <f t="shared" si="9"/>
        <v>11.46</v>
      </c>
      <c r="AG18" s="13"/>
      <c r="AH18" s="13"/>
      <c r="AI18" s="13">
        <f t="shared" si="2"/>
        <v>4</v>
      </c>
      <c r="AJ18" s="17">
        <f t="shared" si="3"/>
        <v>45.84</v>
      </c>
    </row>
    <row r="19" spans="1:36" ht="31.5">
      <c r="A19" s="4">
        <v>14</v>
      </c>
      <c r="B19" s="11" t="s">
        <v>40</v>
      </c>
      <c r="C19" s="2" t="s">
        <v>44</v>
      </c>
      <c r="D19" s="18">
        <v>6315</v>
      </c>
      <c r="E19" s="15">
        <v>4</v>
      </c>
      <c r="F19" s="17">
        <f t="shared" si="0"/>
        <v>25.26</v>
      </c>
      <c r="G19" s="13">
        <f t="shared" si="5"/>
        <v>1</v>
      </c>
      <c r="H19" s="13"/>
      <c r="I19" s="13">
        <v>1</v>
      </c>
      <c r="J19" s="13"/>
      <c r="K19" s="13"/>
      <c r="L19" s="17">
        <f t="shared" si="6"/>
        <v>6.3150000000000004</v>
      </c>
      <c r="M19" s="13"/>
      <c r="N19" s="13">
        <f t="shared" si="4"/>
        <v>1</v>
      </c>
      <c r="O19" s="13">
        <v>1</v>
      </c>
      <c r="P19" s="13"/>
      <c r="Q19" s="13"/>
      <c r="R19" s="13">
        <f t="shared" si="7"/>
        <v>6.3150000000000004</v>
      </c>
      <c r="S19" s="13"/>
      <c r="T19" s="13"/>
      <c r="U19" s="13">
        <f t="shared" si="8"/>
        <v>1</v>
      </c>
      <c r="V19" s="13">
        <v>1</v>
      </c>
      <c r="W19" s="13"/>
      <c r="X19" s="13"/>
      <c r="Y19" s="13">
        <f>D19*V19/1000</f>
        <v>6.3150000000000004</v>
      </c>
      <c r="Z19" s="13"/>
      <c r="AA19" s="13"/>
      <c r="AB19" s="13">
        <f t="shared" si="1"/>
        <v>1</v>
      </c>
      <c r="AC19" s="13">
        <v>1</v>
      </c>
      <c r="AD19" s="13"/>
      <c r="AE19" s="13"/>
      <c r="AF19" s="13">
        <f t="shared" si="9"/>
        <v>6.3150000000000004</v>
      </c>
      <c r="AG19" s="13"/>
      <c r="AH19" s="13"/>
      <c r="AI19" s="13">
        <f t="shared" si="2"/>
        <v>4</v>
      </c>
      <c r="AJ19" s="17">
        <f t="shared" si="3"/>
        <v>25.26</v>
      </c>
    </row>
    <row r="20" spans="1:36" ht="47.25">
      <c r="A20" s="4">
        <v>15</v>
      </c>
      <c r="B20" s="5" t="s">
        <v>41</v>
      </c>
      <c r="C20" s="2" t="s">
        <v>45</v>
      </c>
      <c r="D20" s="18">
        <v>35000</v>
      </c>
      <c r="E20" s="15">
        <v>4</v>
      </c>
      <c r="F20" s="17">
        <f t="shared" si="0"/>
        <v>140</v>
      </c>
      <c r="G20" s="13">
        <f t="shared" si="5"/>
        <v>4</v>
      </c>
      <c r="H20" s="13"/>
      <c r="I20" s="13">
        <v>4</v>
      </c>
      <c r="J20" s="13"/>
      <c r="K20" s="13"/>
      <c r="L20" s="22">
        <f t="shared" si="6"/>
        <v>140</v>
      </c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>
        <f t="shared" si="2"/>
        <v>4</v>
      </c>
      <c r="AJ20" s="17">
        <f t="shared" si="3"/>
        <v>140</v>
      </c>
    </row>
    <row r="21" spans="1:36" ht="47.25">
      <c r="A21" s="4">
        <v>16</v>
      </c>
      <c r="B21" s="5" t="s">
        <v>42</v>
      </c>
      <c r="C21" s="2" t="s">
        <v>44</v>
      </c>
      <c r="D21" s="18">
        <v>60000</v>
      </c>
      <c r="E21" s="15">
        <v>4</v>
      </c>
      <c r="F21" s="17">
        <f t="shared" si="0"/>
        <v>240</v>
      </c>
      <c r="G21" s="13">
        <f t="shared" si="5"/>
        <v>1</v>
      </c>
      <c r="H21" s="13"/>
      <c r="I21" s="13">
        <v>1</v>
      </c>
      <c r="J21" s="13"/>
      <c r="K21" s="13"/>
      <c r="L21" s="22">
        <f t="shared" si="6"/>
        <v>60</v>
      </c>
      <c r="M21" s="13"/>
      <c r="N21" s="13">
        <f t="shared" si="4"/>
        <v>1</v>
      </c>
      <c r="O21" s="13">
        <v>1</v>
      </c>
      <c r="P21" s="13"/>
      <c r="Q21" s="13"/>
      <c r="R21" s="13">
        <f>D21*O21/1000</f>
        <v>60</v>
      </c>
      <c r="S21" s="13"/>
      <c r="T21" s="13"/>
      <c r="U21" s="13">
        <f t="shared" si="8"/>
        <v>1</v>
      </c>
      <c r="V21" s="13">
        <v>1</v>
      </c>
      <c r="W21" s="13"/>
      <c r="X21" s="13"/>
      <c r="Y21" s="13">
        <f>D21*V21/1000</f>
        <v>60</v>
      </c>
      <c r="Z21" s="13"/>
      <c r="AA21" s="13"/>
      <c r="AB21" s="13">
        <f t="shared" si="1"/>
        <v>1</v>
      </c>
      <c r="AC21" s="13">
        <v>1</v>
      </c>
      <c r="AD21" s="13"/>
      <c r="AE21" s="13"/>
      <c r="AF21" s="13">
        <f>D21*AC21/1000</f>
        <v>60</v>
      </c>
      <c r="AG21" s="13"/>
      <c r="AH21" s="13"/>
      <c r="AI21" s="13">
        <f t="shared" si="2"/>
        <v>4</v>
      </c>
      <c r="AJ21" s="17">
        <f t="shared" si="3"/>
        <v>240</v>
      </c>
    </row>
    <row r="22" spans="1:36" ht="47.25">
      <c r="A22" s="4">
        <v>17</v>
      </c>
      <c r="B22" s="5" t="s">
        <v>43</v>
      </c>
      <c r="C22" s="2" t="s">
        <v>44</v>
      </c>
      <c r="D22" s="18">
        <v>60000</v>
      </c>
      <c r="E22" s="15">
        <v>4</v>
      </c>
      <c r="F22" s="17">
        <f t="shared" si="0"/>
        <v>240</v>
      </c>
      <c r="G22" s="13">
        <f t="shared" si="5"/>
        <v>1</v>
      </c>
      <c r="H22" s="13"/>
      <c r="I22" s="13">
        <v>1</v>
      </c>
      <c r="J22" s="13"/>
      <c r="K22" s="13"/>
      <c r="L22" s="22">
        <f t="shared" si="6"/>
        <v>60</v>
      </c>
      <c r="M22" s="13"/>
      <c r="N22" s="13">
        <f t="shared" si="4"/>
        <v>1</v>
      </c>
      <c r="O22" s="13">
        <v>1</v>
      </c>
      <c r="P22" s="13"/>
      <c r="Q22" s="13"/>
      <c r="R22" s="13">
        <f>D22*O22/1000</f>
        <v>60</v>
      </c>
      <c r="S22" s="13"/>
      <c r="T22" s="13"/>
      <c r="U22" s="13">
        <f t="shared" si="8"/>
        <v>1</v>
      </c>
      <c r="V22" s="13">
        <v>1</v>
      </c>
      <c r="W22" s="13"/>
      <c r="X22" s="13"/>
      <c r="Y22" s="13">
        <f>D22*V22/1000</f>
        <v>60</v>
      </c>
      <c r="Z22" s="13"/>
      <c r="AA22" s="13"/>
      <c r="AB22" s="13">
        <f t="shared" si="1"/>
        <v>1</v>
      </c>
      <c r="AC22" s="13">
        <v>1</v>
      </c>
      <c r="AD22" s="13"/>
      <c r="AE22" s="13"/>
      <c r="AF22" s="13">
        <f>D22*AC22/1000</f>
        <v>60</v>
      </c>
      <c r="AG22" s="13"/>
      <c r="AH22" s="13"/>
      <c r="AI22" s="13">
        <f t="shared" si="2"/>
        <v>4</v>
      </c>
      <c r="AJ22" s="17">
        <f t="shared" si="3"/>
        <v>240</v>
      </c>
    </row>
    <row r="23" spans="1:36">
      <c r="A23" s="6"/>
      <c r="B23" s="4" t="s">
        <v>47</v>
      </c>
      <c r="C23" s="4"/>
      <c r="D23" s="15"/>
      <c r="E23" s="15">
        <f>SUM(E6:E22)</f>
        <v>62</v>
      </c>
      <c r="F23" s="19">
        <f>SUM(F6:F22)</f>
        <v>6115.5400000000009</v>
      </c>
      <c r="G23" s="20">
        <f t="shared" ref="G23:AI23" si="10">SUM(G6:G22)</f>
        <v>21</v>
      </c>
      <c r="H23" s="20"/>
      <c r="I23" s="20">
        <v>21</v>
      </c>
      <c r="J23" s="20"/>
      <c r="K23" s="20"/>
      <c r="L23" s="20">
        <f>SUM(L9:L22)</f>
        <v>1309.7550000000001</v>
      </c>
      <c r="M23" s="20"/>
      <c r="N23" s="20">
        <f t="shared" si="10"/>
        <v>11</v>
      </c>
      <c r="O23" s="20">
        <f t="shared" si="10"/>
        <v>11</v>
      </c>
      <c r="P23" s="20"/>
      <c r="Q23" s="20"/>
      <c r="R23" s="20">
        <f t="shared" si="10"/>
        <v>658.33500000000004</v>
      </c>
      <c r="S23" s="20"/>
      <c r="T23" s="20"/>
      <c r="U23" s="20">
        <f t="shared" si="10"/>
        <v>14</v>
      </c>
      <c r="V23" s="20">
        <f t="shared" si="10"/>
        <v>14</v>
      </c>
      <c r="W23" s="20"/>
      <c r="X23" s="20"/>
      <c r="Y23" s="20">
        <f t="shared" si="10"/>
        <v>256.61500000000001</v>
      </c>
      <c r="Z23" s="20"/>
      <c r="AA23" s="20"/>
      <c r="AB23" s="20">
        <f t="shared" si="10"/>
        <v>16</v>
      </c>
      <c r="AC23" s="20">
        <f t="shared" si="10"/>
        <v>16</v>
      </c>
      <c r="AD23" s="20"/>
      <c r="AE23" s="20"/>
      <c r="AF23" s="20">
        <f t="shared" si="10"/>
        <v>3890.835</v>
      </c>
      <c r="AG23" s="20"/>
      <c r="AH23" s="20"/>
      <c r="AI23" s="20">
        <f t="shared" si="10"/>
        <v>62</v>
      </c>
      <c r="AJ23" s="19">
        <f>SUM(AJ6:AJ22)</f>
        <v>6115.5400000000009</v>
      </c>
    </row>
    <row r="24" spans="1:36" ht="18.75">
      <c r="B24" s="16"/>
      <c r="C24" s="16"/>
      <c r="D24" s="16"/>
    </row>
    <row r="25" spans="1:36" ht="18.75">
      <c r="B25" s="16" t="s">
        <v>48</v>
      </c>
      <c r="C25" s="16" t="s">
        <v>49</v>
      </c>
      <c r="D25" s="16"/>
    </row>
  </sheetData>
  <mergeCells count="18">
    <mergeCell ref="G3:M3"/>
    <mergeCell ref="N3:T3"/>
    <mergeCell ref="U3:AA3"/>
    <mergeCell ref="AI3:AJ4"/>
    <mergeCell ref="G4:J4"/>
    <mergeCell ref="K4:M4"/>
    <mergeCell ref="N4:Q4"/>
    <mergeCell ref="R4:T4"/>
    <mergeCell ref="U4:X4"/>
    <mergeCell ref="Y4:AA4"/>
    <mergeCell ref="AB4:AE4"/>
    <mergeCell ref="AF4:AH4"/>
    <mergeCell ref="AB3:AH3"/>
    <mergeCell ref="A3:A5"/>
    <mergeCell ref="B3:B5"/>
    <mergeCell ref="C3:C5"/>
    <mergeCell ref="D3:D5"/>
    <mergeCell ref="E3:F4"/>
  </mergeCells>
  <pageMargins left="0.15748031496062992" right="0.19685039370078741" top="0.19685039370078741" bottom="0.19685039370078741" header="0.51181102362204722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хайн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2018-12-26T06:00:36Z</cp:lastPrinted>
  <dcterms:created xsi:type="dcterms:W3CDTF">2018-12-24T09:46:18Z</dcterms:created>
  <dcterms:modified xsi:type="dcterms:W3CDTF">2019-01-28T06:09:04Z</dcterms:modified>
</cp:coreProperties>
</file>