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лекарства" sheetId="1" r:id="rId1"/>
  </sheets>
  <calcPr calcId="124519"/>
</workbook>
</file>

<file path=xl/calcChain.xml><?xml version="1.0" encoding="utf-8"?>
<calcChain xmlns="http://schemas.openxmlformats.org/spreadsheetml/2006/main">
  <c r="H25" i="1"/>
  <c r="L25"/>
  <c r="M25"/>
  <c r="H26"/>
  <c r="L26"/>
  <c r="M26"/>
  <c r="O26"/>
  <c r="T26"/>
  <c r="V26"/>
  <c r="AA26"/>
  <c r="AC26"/>
  <c r="AG26"/>
  <c r="H27"/>
  <c r="L27"/>
  <c r="M27"/>
  <c r="H28"/>
  <c r="L28"/>
  <c r="M28"/>
  <c r="H29"/>
  <c r="L29"/>
  <c r="M29"/>
  <c r="O29"/>
  <c r="S29"/>
  <c r="V29"/>
  <c r="AB29"/>
  <c r="H30"/>
  <c r="L30"/>
  <c r="M30"/>
  <c r="N30"/>
  <c r="O30"/>
  <c r="S30"/>
  <c r="T30"/>
  <c r="U30"/>
  <c r="V30"/>
  <c r="Z30"/>
  <c r="AA30"/>
  <c r="AB30"/>
  <c r="AC30"/>
  <c r="AG30"/>
  <c r="AH30"/>
  <c r="H31"/>
  <c r="L31"/>
  <c r="M31"/>
  <c r="H32"/>
  <c r="L32"/>
  <c r="M32"/>
  <c r="H33"/>
  <c r="L33"/>
  <c r="M33"/>
  <c r="N33"/>
  <c r="O33"/>
  <c r="S33"/>
  <c r="T33"/>
  <c r="U33"/>
  <c r="V33"/>
  <c r="Z33"/>
  <c r="AA33"/>
  <c r="AB33"/>
  <c r="AC33"/>
  <c r="AG33"/>
  <c r="AH33"/>
  <c r="H34"/>
  <c r="L34"/>
  <c r="M34"/>
  <c r="N34"/>
  <c r="O34"/>
  <c r="S34"/>
  <c r="T34"/>
  <c r="U34"/>
  <c r="V34"/>
  <c r="Z34"/>
  <c r="AA34"/>
  <c r="AB34"/>
  <c r="AC34"/>
  <c r="AG34"/>
  <c r="AH34"/>
  <c r="H35"/>
  <c r="L35"/>
  <c r="M35"/>
  <c r="N35"/>
  <c r="O35"/>
  <c r="S35"/>
  <c r="T35"/>
  <c r="U35"/>
  <c r="V35"/>
  <c r="Z35"/>
  <c r="AA35"/>
  <c r="AB35"/>
  <c r="AC35"/>
  <c r="AG35"/>
  <c r="AH35"/>
  <c r="H36"/>
  <c r="L36"/>
  <c r="M36"/>
  <c r="H37"/>
  <c r="L37"/>
  <c r="M37"/>
  <c r="O37"/>
  <c r="S37"/>
  <c r="V37"/>
  <c r="Z37"/>
  <c r="AC37"/>
  <c r="AG37"/>
  <c r="H38"/>
  <c r="L38"/>
  <c r="M38"/>
  <c r="L39"/>
  <c r="O39"/>
  <c r="S39"/>
  <c r="T39"/>
  <c r="U39"/>
  <c r="V39"/>
  <c r="Z39"/>
  <c r="AA39"/>
  <c r="AB39"/>
  <c r="AC39"/>
  <c r="AG39"/>
  <c r="AH39"/>
  <c r="L40"/>
  <c r="O40"/>
  <c r="S40"/>
  <c r="V40"/>
  <c r="Z40"/>
  <c r="AC40"/>
  <c r="AG40"/>
  <c r="H41"/>
  <c r="L41"/>
  <c r="M41"/>
  <c r="O41"/>
  <c r="S41"/>
  <c r="T41"/>
  <c r="U41"/>
  <c r="V41"/>
  <c r="Z41"/>
  <c r="AA41"/>
  <c r="AB41"/>
  <c r="AC41"/>
  <c r="AG41"/>
  <c r="AH41"/>
  <c r="H42"/>
  <c r="L42"/>
  <c r="M42"/>
  <c r="H43"/>
  <c r="L43"/>
  <c r="M43"/>
  <c r="H44"/>
  <c r="L44"/>
  <c r="M44"/>
  <c r="V44"/>
  <c r="AB44"/>
  <c r="H45"/>
  <c r="L45"/>
  <c r="M45"/>
  <c r="N45"/>
  <c r="O45"/>
  <c r="S45"/>
  <c r="T45"/>
  <c r="U45"/>
  <c r="V45"/>
  <c r="Z45"/>
  <c r="AA45"/>
  <c r="AB45"/>
  <c r="AC45"/>
  <c r="AG45"/>
  <c r="AH45"/>
  <c r="H46"/>
  <c r="L46"/>
  <c r="M46"/>
  <c r="N46"/>
  <c r="O46"/>
  <c r="S46"/>
  <c r="T46"/>
  <c r="U46"/>
  <c r="V46"/>
  <c r="Z46"/>
  <c r="AA46"/>
  <c r="AB46"/>
  <c r="AC46"/>
  <c r="AG46"/>
  <c r="AH46"/>
  <c r="H47"/>
  <c r="L47"/>
  <c r="M47"/>
  <c r="H48"/>
  <c r="L48"/>
  <c r="M48"/>
  <c r="N48"/>
  <c r="O48"/>
  <c r="S48"/>
  <c r="T48"/>
  <c r="U48"/>
  <c r="V48"/>
  <c r="Z48"/>
  <c r="AA48"/>
  <c r="AB48"/>
  <c r="AC48"/>
  <c r="AG48"/>
  <c r="AH48"/>
  <c r="L49"/>
  <c r="O49"/>
  <c r="S49"/>
  <c r="V49"/>
  <c r="Z49"/>
  <c r="AC49"/>
  <c r="AG49"/>
  <c r="H50"/>
  <c r="L50"/>
  <c r="M50"/>
  <c r="N50"/>
  <c r="O50"/>
  <c r="S50"/>
  <c r="T50"/>
  <c r="U50"/>
  <c r="V50"/>
  <c r="Z50"/>
  <c r="AA50"/>
  <c r="AB50"/>
  <c r="AC50"/>
  <c r="AG50"/>
  <c r="AH50"/>
  <c r="H51"/>
  <c r="L51"/>
  <c r="M51"/>
  <c r="N51"/>
  <c r="O51"/>
  <c r="S51"/>
  <c r="T51"/>
  <c r="U51"/>
  <c r="V51"/>
  <c r="Z51"/>
  <c r="AA51"/>
  <c r="AB51"/>
  <c r="AC51"/>
  <c r="AG51"/>
  <c r="AH51"/>
  <c r="H52"/>
  <c r="L52"/>
  <c r="M52"/>
  <c r="V52"/>
  <c r="Z52"/>
  <c r="H53"/>
  <c r="L53"/>
  <c r="M53"/>
  <c r="N53"/>
  <c r="O53"/>
  <c r="S53"/>
  <c r="T53"/>
  <c r="U53"/>
  <c r="V53"/>
  <c r="Z53"/>
  <c r="AA53"/>
  <c r="AB53"/>
  <c r="AC53"/>
  <c r="AG53"/>
  <c r="AH53"/>
  <c r="H54"/>
  <c r="L54"/>
  <c r="M54"/>
  <c r="N54"/>
  <c r="O54"/>
  <c r="S54"/>
  <c r="T54"/>
  <c r="V54"/>
  <c r="Z54"/>
  <c r="AA54"/>
  <c r="AB54"/>
  <c r="AC54"/>
  <c r="AG54"/>
  <c r="AH54"/>
  <c r="AI54"/>
  <c r="H55"/>
  <c r="L55"/>
  <c r="M55"/>
  <c r="H56"/>
  <c r="L56"/>
  <c r="M56"/>
  <c r="H57"/>
  <c r="L57"/>
  <c r="M57"/>
  <c r="H58"/>
  <c r="L58"/>
  <c r="M58"/>
  <c r="O58"/>
  <c r="S58"/>
  <c r="V58"/>
  <c r="Z58"/>
  <c r="AC58"/>
  <c r="AG58"/>
  <c r="H59"/>
  <c r="L59"/>
  <c r="M59"/>
  <c r="N59"/>
  <c r="O59"/>
  <c r="S59"/>
  <c r="T59"/>
  <c r="U59"/>
  <c r="V59"/>
  <c r="Z59"/>
  <c r="AA59"/>
  <c r="AB59"/>
  <c r="AC59"/>
  <c r="AG59"/>
  <c r="AH59"/>
  <c r="AJ21"/>
  <c r="AJ20"/>
  <c r="AJ16"/>
  <c r="AJ17"/>
  <c r="AJ23"/>
  <c r="AJ24"/>
  <c r="AJ22"/>
  <c r="AJ19"/>
  <c r="AJ15"/>
  <c r="AJ14"/>
  <c r="AJ18"/>
  <c r="AJ13"/>
  <c r="AJ7" l="1"/>
  <c r="AJ8"/>
  <c r="AJ9"/>
  <c r="AJ10"/>
  <c r="AJ11"/>
  <c r="AJ12"/>
  <c r="AJ6"/>
  <c r="G21" l="1"/>
  <c r="AK21" s="1"/>
  <c r="G20"/>
  <c r="AK20" s="1"/>
  <c r="AK59"/>
  <c r="AJ59"/>
  <c r="G59"/>
  <c r="G16"/>
  <c r="AK16" s="1"/>
  <c r="AK58"/>
  <c r="AJ58"/>
  <c r="G58"/>
  <c r="AK57"/>
  <c r="AJ57"/>
  <c r="G57"/>
  <c r="AK56"/>
  <c r="AJ56"/>
  <c r="G56"/>
  <c r="AK55"/>
  <c r="AJ55"/>
  <c r="G55"/>
  <c r="G17"/>
  <c r="AK17" s="1"/>
  <c r="AK54"/>
  <c r="AJ54"/>
  <c r="G54"/>
  <c r="G24"/>
  <c r="AK24" s="1"/>
  <c r="G23"/>
  <c r="AK23" s="1"/>
  <c r="G22"/>
  <c r="AK22" s="1"/>
  <c r="AK53"/>
  <c r="AJ53"/>
  <c r="G53"/>
  <c r="AK52"/>
  <c r="AJ52"/>
  <c r="G52"/>
  <c r="G19"/>
  <c r="AK19" s="1"/>
  <c r="G15"/>
  <c r="AK15" s="1"/>
  <c r="AK51"/>
  <c r="AJ51"/>
  <c r="G51"/>
  <c r="AK50"/>
  <c r="AJ50"/>
  <c r="G50"/>
  <c r="AK49"/>
  <c r="AJ49"/>
  <c r="G49"/>
  <c r="G14"/>
  <c r="AK14" s="1"/>
  <c r="AK48"/>
  <c r="AJ48"/>
  <c r="G48"/>
  <c r="AK47"/>
  <c r="AJ47"/>
  <c r="G47"/>
  <c r="G18"/>
  <c r="AK18" s="1"/>
  <c r="AK46"/>
  <c r="AJ46"/>
  <c r="G46"/>
  <c r="AK45"/>
  <c r="AJ45"/>
  <c r="G45"/>
  <c r="G13"/>
  <c r="AK13" s="1"/>
  <c r="AK44"/>
  <c r="AJ44"/>
  <c r="G44"/>
  <c r="AK43"/>
  <c r="AJ43"/>
  <c r="G43"/>
  <c r="AK42"/>
  <c r="AJ42"/>
  <c r="G42"/>
  <c r="AK41"/>
  <c r="AJ41"/>
  <c r="G41"/>
  <c r="AK40"/>
  <c r="AJ40"/>
  <c r="G40"/>
  <c r="AK39"/>
  <c r="AJ39"/>
  <c r="G39"/>
  <c r="AK38"/>
  <c r="AJ38"/>
  <c r="G38"/>
  <c r="AK37"/>
  <c r="AJ37"/>
  <c r="G37"/>
  <c r="AK36"/>
  <c r="AJ36"/>
  <c r="G36"/>
  <c r="AK35"/>
  <c r="AJ35"/>
  <c r="G35"/>
  <c r="AK34"/>
  <c r="AJ34"/>
  <c r="G34"/>
  <c r="AK33"/>
  <c r="AJ33"/>
  <c r="G33"/>
  <c r="AK32"/>
  <c r="AJ32"/>
  <c r="G32"/>
  <c r="AK31"/>
  <c r="AJ31"/>
  <c r="G31"/>
  <c r="AK30"/>
  <c r="AJ30"/>
  <c r="G30"/>
  <c r="AK29"/>
  <c r="AJ29"/>
  <c r="G29"/>
  <c r="AK28"/>
  <c r="AJ28"/>
  <c r="G28"/>
  <c r="AK27"/>
  <c r="AJ27"/>
  <c r="G27"/>
  <c r="AK26"/>
  <c r="AJ26"/>
  <c r="G26"/>
  <c r="AK25"/>
  <c r="AJ25"/>
  <c r="G25"/>
  <c r="G12"/>
  <c r="AK12" s="1"/>
  <c r="G11"/>
  <c r="AK11" s="1"/>
  <c r="G10"/>
  <c r="AK10" s="1"/>
  <c r="G9"/>
  <c r="AK9" s="1"/>
  <c r="G8"/>
  <c r="AK8" s="1"/>
  <c r="G7"/>
  <c r="AK7" s="1"/>
  <c r="G6"/>
  <c r="AK6" s="1"/>
  <c r="G5"/>
  <c r="AK5" s="1"/>
  <c r="AK60" l="1"/>
</calcChain>
</file>

<file path=xl/sharedStrings.xml><?xml version="1.0" encoding="utf-8"?>
<sst xmlns="http://schemas.openxmlformats.org/spreadsheetml/2006/main" count="238" uniqueCount="138">
  <si>
    <t xml:space="preserve">Лек.форма
</t>
  </si>
  <si>
    <t>ед. изм.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</si>
  <si>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</si>
  <si>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</si>
  <si>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</si>
  <si>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</si>
  <si>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</si>
  <si>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</si>
  <si>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</si>
  <si>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</si>
  <si>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</si>
  <si>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</si>
  <si>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</si>
  <si>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</si>
  <si>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</si>
  <si>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</si>
  <si>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</si>
  <si>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</si>
  <si>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</si>
  <si>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</si>
  <si>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</si>
  <si>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</si>
  <si>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</si>
  <si>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</si>
  <si>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</si>
  <si>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</si>
  <si>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 xml:space="preserve">Перекиси водорода </t>
  </si>
  <si>
    <t>6% 400 мл</t>
  </si>
  <si>
    <t>флакон</t>
  </si>
  <si>
    <t>3% 400 мл</t>
  </si>
  <si>
    <t xml:space="preserve">Перекиси водорода  </t>
  </si>
  <si>
    <t>литр</t>
  </si>
  <si>
    <t>3% 30мл</t>
  </si>
  <si>
    <t>ампула</t>
  </si>
  <si>
    <t>Вода для инъекций</t>
  </si>
  <si>
    <t>раствор 400 мл</t>
  </si>
  <si>
    <t>Вазелиновое масло</t>
  </si>
  <si>
    <t>масло 10мл</t>
  </si>
  <si>
    <t>Нашатырный спирт (Аммияк)</t>
  </si>
  <si>
    <t xml:space="preserve">Аммиак </t>
  </si>
  <si>
    <t>раствор для наружного применения 10% по 20 мл</t>
  </si>
  <si>
    <t>Ацетилсалициловая кислота</t>
  </si>
  <si>
    <t>таблетки 500мг</t>
  </si>
  <si>
    <t>таблетка</t>
  </si>
  <si>
    <t>Аскорбиновая кислота</t>
  </si>
  <si>
    <t xml:space="preserve">порошок </t>
  </si>
  <si>
    <t>кг</t>
  </si>
  <si>
    <t xml:space="preserve">Атропин </t>
  </si>
  <si>
    <t>раствор для инъекций 0,1%, 1,0</t>
  </si>
  <si>
    <t xml:space="preserve">Активированный уголь </t>
  </si>
  <si>
    <t>капсула 200мг</t>
  </si>
  <si>
    <t>упаковка</t>
  </si>
  <si>
    <t>Бетадин®</t>
  </si>
  <si>
    <t>суппозитории вагинальные 200 мг</t>
  </si>
  <si>
    <t>Бисакодил</t>
  </si>
  <si>
    <t>таблетки покрытые кишечнорастворимой оболочкой 5мг</t>
  </si>
  <si>
    <t>Бисопролол</t>
  </si>
  <si>
    <t>таблетка, 2,5мг</t>
  </si>
  <si>
    <t>Глюкоза</t>
  </si>
  <si>
    <t xml:space="preserve">раствор для инфузий 5% 400 мл </t>
  </si>
  <si>
    <t>раствор для инфузий 5% 200мл</t>
  </si>
  <si>
    <t xml:space="preserve">раствор для инфузий 10% 400 мл </t>
  </si>
  <si>
    <t>Дигоксин</t>
  </si>
  <si>
    <t>таблетка 0,25г</t>
  </si>
  <si>
    <t>Деклофенак натрия</t>
  </si>
  <si>
    <t>10мг/г 30 г</t>
  </si>
  <si>
    <t>туб</t>
  </si>
  <si>
    <t xml:space="preserve">Добросон </t>
  </si>
  <si>
    <t>таблетки, покрытые оболочкой 7,5 мг</t>
  </si>
  <si>
    <t>таб</t>
  </si>
  <si>
    <t>Инфезол  100 (Аминоплазмаль)</t>
  </si>
  <si>
    <t>раствор для инфузий 10 % 250 мл</t>
  </si>
  <si>
    <t xml:space="preserve">Квамател </t>
  </si>
  <si>
    <t xml:space="preserve">Клотримазол </t>
  </si>
  <si>
    <t>суппозитории вагинальные 100 мг</t>
  </si>
  <si>
    <t>гель вагинальный 2%</t>
  </si>
  <si>
    <t xml:space="preserve">Липофундин </t>
  </si>
  <si>
    <t>эмульсия для внутривенных инфузий 10 % по 500 мл</t>
  </si>
  <si>
    <t>Мукосол</t>
  </si>
  <si>
    <t>сироп по 120 мл</t>
  </si>
  <si>
    <t>Морфина гидрохлорид</t>
  </si>
  <si>
    <t>раствор для инъекций 1% по 1 мл</t>
  </si>
  <si>
    <t>Натрия хлорид</t>
  </si>
  <si>
    <t xml:space="preserve">раствор для инфузий  0,9% 250мл </t>
  </si>
  <si>
    <t xml:space="preserve">раствор для инфузий 0,9% 400мл </t>
  </si>
  <si>
    <t xml:space="preserve">раствор для инфузий 10% 200 мл </t>
  </si>
  <si>
    <t>Нитроглицерин-KZ</t>
  </si>
  <si>
    <t>таблетки подъязычные 0,5 мг</t>
  </si>
  <si>
    <t>Нистатин</t>
  </si>
  <si>
    <t xml:space="preserve">Промедол </t>
  </si>
  <si>
    <t>раствор для инъекций 2% по 1 мл</t>
  </si>
  <si>
    <t>Парацетамол</t>
  </si>
  <si>
    <t>таблетки 500 мг</t>
  </si>
  <si>
    <t>Платифиллина гидротартрат</t>
  </si>
  <si>
    <t xml:space="preserve">раствор для инъекций 0,2% по 1 мл </t>
  </si>
  <si>
    <t>Полиглюкин</t>
  </si>
  <si>
    <t>Реланиум</t>
  </si>
  <si>
    <t>Тиамина гидрохлорид (Витамин В1)</t>
  </si>
  <si>
    <t xml:space="preserve">раствор для инъекций 5%, 1мл </t>
  </si>
  <si>
    <t>Тугина</t>
  </si>
  <si>
    <t>100 мг/мл 5 мл</t>
  </si>
  <si>
    <t>Фолиевая кислота</t>
  </si>
  <si>
    <t>таблетка 1 мг</t>
  </si>
  <si>
    <t>Фурациллин</t>
  </si>
  <si>
    <t>раствор 0,02% 400,0</t>
  </si>
  <si>
    <t>Формалин</t>
  </si>
  <si>
    <t>20% 400 мл</t>
  </si>
  <si>
    <t>25% 400 мл</t>
  </si>
  <si>
    <t>Фурадонин (Фурагин)</t>
  </si>
  <si>
    <t>таблетки 50 мг</t>
  </si>
  <si>
    <t>Фентанил</t>
  </si>
  <si>
    <t>раствор для инъекций 0,005% по 2,0 мл</t>
  </si>
  <si>
    <t>Фуразолидон</t>
  </si>
  <si>
    <t>Фармазолин</t>
  </si>
  <si>
    <t>капли назальные 0,1% по 10 мл</t>
  </si>
  <si>
    <t>капли назальные 0,05% по 10 мл</t>
  </si>
  <si>
    <t xml:space="preserve">Флуцинар </t>
  </si>
  <si>
    <t>гель 0,025 %</t>
  </si>
  <si>
    <t xml:space="preserve">Фенобарбитал </t>
  </si>
  <si>
    <t>100мг</t>
  </si>
  <si>
    <t>Хлоргиксидин 100мл</t>
  </si>
  <si>
    <t>раствор для наружного применения 0,05%</t>
  </si>
  <si>
    <t>К-та уксусная</t>
  </si>
  <si>
    <t xml:space="preserve">раствор 1% 400 </t>
  </si>
  <si>
    <t xml:space="preserve">раствор 40% 400 </t>
  </si>
  <si>
    <t>Итого</t>
  </si>
  <si>
    <t>№ лота</t>
  </si>
  <si>
    <t>по заявке заказчика</t>
  </si>
  <si>
    <t>раствор -33 % 10мл для определения группы крови</t>
  </si>
  <si>
    <t>Главный врач</t>
  </si>
  <si>
    <t>Бижанов К.Б.</t>
  </si>
  <si>
    <t>Приложение 1. Техническая спецификация и график поставки на 2019 год</t>
  </si>
  <si>
    <t xml:space="preserve">МНН </t>
  </si>
  <si>
    <t>суппозит</t>
  </si>
  <si>
    <t xml:space="preserve">суппозитории вагинальные 500000 ЕД  </t>
  </si>
  <si>
    <t>раствор для внутримышечных и внутривенных инъекций 5 мг/мл по 2мл</t>
  </si>
  <si>
    <t>10% по 400 мл</t>
  </si>
  <si>
    <t>порошок лиофилизированный для приготовления раствора для инъекций5,0</t>
  </si>
</sst>
</file>

<file path=xl/styles.xml><?xml version="1.0" encoding="utf-8"?>
<styleSheet xmlns="http://schemas.openxmlformats.org/spreadsheetml/2006/main">
  <numFmts count="18">
    <numFmt numFmtId="43" formatCode="_-* #,##0.00_р_._-;\-* #,##0.00_р_._-;_-* &quot;-&quot;??_р_._-;_-@_-"/>
    <numFmt numFmtId="164" formatCode="#,##0.0_р_."/>
    <numFmt numFmtId="165" formatCode="0.000"/>
    <numFmt numFmtId="166" formatCode="#,##0.0"/>
    <numFmt numFmtId="167" formatCode="0.000%"/>
    <numFmt numFmtId="168" formatCode="_-* ###,0&quot;.&quot;00&quot;$&quot;_-;\-* ###,0&quot;.&quot;00&quot;$&quot;_-;_-* &quot;-&quot;??&quot;$&quot;_-;_-@_-"/>
    <numFmt numFmtId="169" formatCode="_(* ##,#0&quot;.&quot;0_);_(* \(###,0&quot;.&quot;00\);_(* &quot;-&quot;??_);_(@_)"/>
    <numFmt numFmtId="170" formatCode="General_)"/>
    <numFmt numFmtId="171" formatCode="0&quot;.&quot;000"/>
    <numFmt numFmtId="172" formatCode="&quot;fl&quot;#,##0_);\(&quot;fl&quot;#,##0\)"/>
    <numFmt numFmtId="173" formatCode="&quot;fl&quot;#,##0_);[Red]\(&quot;fl&quot;#,##0\)"/>
    <numFmt numFmtId="174" formatCode="&quot;fl&quot;###,0&quot;.&quot;00_);\(&quot;fl&quot;###,0&quot;.&quot;00\)"/>
    <numFmt numFmtId="175" formatCode="_-* #,##0_?_._-;\-* #,##0_?_._-;_-* &quot;-&quot;_?_._-;_-@_-"/>
    <numFmt numFmtId="176" formatCode="_-* ###,0&quot;.&quot;00_?_._-;\-* ###,0&quot;.&quot;00_?_._-;_-* &quot;-&quot;??_?_._-;_-@_-"/>
    <numFmt numFmtId="177" formatCode="&quot;fl&quot;###,0&quot;.&quot;00_);[Red]\(&quot;fl&quot;###,0&quot;.&quot;00\)"/>
    <numFmt numFmtId="178" formatCode="_(&quot;fl&quot;* #,##0_);_(&quot;fl&quot;* \(#,##0\);_(&quot;fl&quot;* &quot;-&quot;_);_(@_)"/>
    <numFmt numFmtId="179" formatCode="#,##0&quot;.&quot;;[Red]\-#,##0&quot;.&quot;"/>
    <numFmt numFmtId="180" formatCode="#,##0.00&quot;.&quot;;[Red]\-#,##0.00&quot;.&quot;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"/>
      <family val="1"/>
    </font>
    <font>
      <sz val="8"/>
      <name val="Arial"/>
      <family val="2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6" fillId="0" borderId="0"/>
    <xf numFmtId="0" fontId="2" fillId="0" borderId="0">
      <alignment horizontal="center"/>
    </xf>
    <xf numFmtId="0" fontId="8" fillId="0" borderId="0"/>
    <xf numFmtId="0" fontId="6" fillId="0" borderId="0"/>
    <xf numFmtId="0" fontId="7" fillId="0" borderId="0"/>
    <xf numFmtId="0" fontId="6" fillId="0" borderId="0"/>
    <xf numFmtId="168" fontId="6" fillId="0" borderId="0" applyFont="0" applyFill="0" applyBorder="0" applyAlignment="0" applyProtection="0"/>
    <xf numFmtId="169" fontId="9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72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174" fontId="9" fillId="0" borderId="0" applyFill="0" applyBorder="0" applyAlignment="0"/>
    <xf numFmtId="170" fontId="9" fillId="0" borderId="0" applyFill="0" applyBorder="0" applyAlignment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11" fillId="0" borderId="0" applyFill="0" applyBorder="0" applyAlignment="0"/>
    <xf numFmtId="38" fontId="12" fillId="0" borderId="6">
      <alignment vertical="center"/>
    </xf>
    <xf numFmtId="169" fontId="9" fillId="0" borderId="0" applyFill="0" applyBorder="0" applyAlignment="0"/>
    <xf numFmtId="170" fontId="9" fillId="0" borderId="0" applyFill="0" applyBorder="0" applyAlignment="0"/>
    <xf numFmtId="169" fontId="9" fillId="0" borderId="0" applyFill="0" applyBorder="0" applyAlignment="0"/>
    <xf numFmtId="174" fontId="9" fillId="0" borderId="0" applyFill="0" applyBorder="0" applyAlignment="0"/>
    <xf numFmtId="170" fontId="9" fillId="0" borderId="0" applyFill="0" applyBorder="0" applyAlignment="0"/>
    <xf numFmtId="0" fontId="6" fillId="0" borderId="0"/>
    <xf numFmtId="0" fontId="13" fillId="0" borderId="7" applyNumberFormat="0" applyAlignment="0" applyProtection="0">
      <alignment horizontal="left" vertical="center"/>
    </xf>
    <xf numFmtId="0" fontId="13" fillId="0" borderId="3">
      <alignment horizontal="left" vertical="center"/>
    </xf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6" fillId="0" borderId="0">
      <alignment horizontal="center"/>
    </xf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169" fontId="9" fillId="0" borderId="0" applyFill="0" applyBorder="0" applyAlignment="0"/>
    <xf numFmtId="170" fontId="9" fillId="0" borderId="0" applyFill="0" applyBorder="0" applyAlignment="0"/>
    <xf numFmtId="169" fontId="9" fillId="0" borderId="0" applyFill="0" applyBorder="0" applyAlignment="0"/>
    <xf numFmtId="174" fontId="9" fillId="0" borderId="0" applyFill="0" applyBorder="0" applyAlignment="0"/>
    <xf numFmtId="170" fontId="9" fillId="0" borderId="0" applyFill="0" applyBorder="0" applyAlignment="0"/>
    <xf numFmtId="0" fontId="6" fillId="0" borderId="0">
      <alignment horizontal="center"/>
    </xf>
    <xf numFmtId="0" fontId="6" fillId="0" borderId="0"/>
    <xf numFmtId="0" fontId="8" fillId="0" borderId="0"/>
    <xf numFmtId="0" fontId="6" fillId="0" borderId="0"/>
    <xf numFmtId="175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/>
    <xf numFmtId="0" fontId="21" fillId="0" borderId="0"/>
    <xf numFmtId="17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9" fontId="9" fillId="0" borderId="0" applyFill="0" applyBorder="0" applyAlignment="0"/>
    <xf numFmtId="170" fontId="9" fillId="0" borderId="0" applyFill="0" applyBorder="0" applyAlignment="0"/>
    <xf numFmtId="169" fontId="9" fillId="0" borderId="0" applyFill="0" applyBorder="0" applyAlignment="0"/>
    <xf numFmtId="174" fontId="9" fillId="0" borderId="0" applyFill="0" applyBorder="0" applyAlignment="0"/>
    <xf numFmtId="170" fontId="9" fillId="0" borderId="0" applyFill="0" applyBorder="0" applyAlignment="0"/>
    <xf numFmtId="0" fontId="6" fillId="0" borderId="0"/>
    <xf numFmtId="49" fontId="11" fillId="0" borderId="0" applyFill="0" applyBorder="0" applyAlignment="0"/>
    <xf numFmtId="177" fontId="9" fillId="0" borderId="0" applyFill="0" applyBorder="0" applyAlignment="0"/>
    <xf numFmtId="178" fontId="9" fillId="0" borderId="0" applyFill="0" applyBorder="0" applyAlignment="0"/>
    <xf numFmtId="0" fontId="6" fillId="0" borderId="0"/>
    <xf numFmtId="0" fontId="6" fillId="0" borderId="0">
      <alignment horizontal="center" textRotation="90"/>
    </xf>
    <xf numFmtId="0" fontId="22" fillId="0" borderId="0"/>
    <xf numFmtId="0" fontId="2" fillId="0" borderId="0"/>
    <xf numFmtId="0" fontId="2" fillId="0" borderId="0"/>
    <xf numFmtId="0" fontId="6" fillId="0" borderId="0">
      <alignment horizontal="center"/>
    </xf>
    <xf numFmtId="0" fontId="1" fillId="0" borderId="0"/>
    <xf numFmtId="0" fontId="6" fillId="0" borderId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horizontal="center" vertical="center"/>
    </xf>
    <xf numFmtId="9" fontId="24" fillId="2" borderId="1" xfId="0" applyNumberFormat="1" applyFont="1" applyFill="1" applyBorder="1" applyAlignment="1">
      <alignment horizontal="left" vertical="center" wrapText="1"/>
    </xf>
    <xf numFmtId="9" fontId="2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3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7" fontId="3" fillId="2" borderId="1" xfId="0" applyNumberFormat="1" applyFont="1" applyFill="1" applyBorder="1" applyAlignment="1" applyProtection="1">
      <alignment horizontal="left" vertical="center" wrapText="1"/>
    </xf>
    <xf numFmtId="9" fontId="3" fillId="2" borderId="4" xfId="0" applyNumberFormat="1" applyFont="1" applyFill="1" applyBorder="1" applyAlignment="1" applyProtection="1">
      <alignment horizontal="left" vertical="center" wrapText="1"/>
    </xf>
    <xf numFmtId="3" fontId="3" fillId="2" borderId="4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>
      <alignment vertical="center"/>
    </xf>
    <xf numFmtId="166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2" borderId="1" xfId="2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97"/>
    <cellStyle name="Обычный 3" xfId="98"/>
    <cellStyle name="Обычный 3 2" xfId="99"/>
    <cellStyle name="Обычный 5" xfId="100"/>
    <cellStyle name="Обычный 5 3" xfId="3"/>
    <cellStyle name="Обычный_Лист1" xfId="2"/>
    <cellStyle name="Обычный_областная 2" xfId="1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2"/>
  <sheetViews>
    <sheetView tabSelected="1" zoomScale="80" zoomScaleNormal="80" workbookViewId="0">
      <pane xSplit="4" ySplit="4" topLeftCell="E25" activePane="bottomRight" state="frozen"/>
      <selection pane="topRight" activeCell="D1" sqref="D1"/>
      <selection pane="bottomLeft" activeCell="A6" sqref="A6"/>
      <selection pane="bottomRight" activeCell="B60" sqref="B60:C60"/>
    </sheetView>
  </sheetViews>
  <sheetFormatPr defaultRowHeight="15"/>
  <cols>
    <col min="1" max="1" width="5.5703125" style="31" customWidth="1"/>
    <col min="2" max="2" width="21" style="31" customWidth="1"/>
    <col min="3" max="3" width="38.85546875" style="31" customWidth="1"/>
    <col min="4" max="4" width="9" style="31" customWidth="1"/>
    <col min="5" max="5" width="8.5703125" style="40" customWidth="1"/>
    <col min="6" max="6" width="7.7109375" style="40" customWidth="1"/>
    <col min="7" max="7" width="10.7109375" style="40" customWidth="1"/>
    <col min="8" max="8" width="6.28515625" style="32" customWidth="1"/>
    <col min="9" max="9" width="7.42578125" style="32" hidden="1" customWidth="1"/>
    <col min="10" max="10" width="7.7109375" style="32" customWidth="1"/>
    <col min="11" max="11" width="6.140625" style="32" customWidth="1"/>
    <col min="12" max="12" width="6.28515625" style="32" hidden="1" customWidth="1"/>
    <col min="13" max="13" width="8.42578125" style="32" customWidth="1"/>
    <col min="14" max="14" width="7.7109375" style="32" customWidth="1"/>
    <col min="15" max="15" width="8.5703125" style="32" customWidth="1"/>
    <col min="16" max="17" width="7.42578125" style="32" customWidth="1"/>
    <col min="18" max="18" width="7.28515625" style="32" customWidth="1"/>
    <col min="19" max="19" width="6.28515625" style="32" customWidth="1"/>
    <col min="20" max="20" width="7.42578125" style="32" customWidth="1"/>
    <col min="21" max="21" width="8.28515625" style="32" customWidth="1"/>
    <col min="22" max="22" width="8" style="32" customWidth="1"/>
    <col min="23" max="23" width="7.42578125" style="32" customWidth="1"/>
    <col min="24" max="24" width="8.140625" style="32" customWidth="1"/>
    <col min="25" max="25" width="6" style="32" customWidth="1"/>
    <col min="26" max="26" width="6.7109375" style="32" customWidth="1"/>
    <col min="27" max="27" width="8.28515625" style="32" customWidth="1"/>
    <col min="28" max="28" width="7.5703125" style="32" customWidth="1"/>
    <col min="29" max="29" width="7.85546875" style="32" customWidth="1"/>
    <col min="30" max="30" width="5.42578125" style="32" customWidth="1"/>
    <col min="31" max="31" width="6" style="32" customWidth="1"/>
    <col min="32" max="32" width="6.5703125" style="32" hidden="1" customWidth="1"/>
    <col min="33" max="33" width="7.7109375" style="32" customWidth="1"/>
    <col min="34" max="34" width="6.5703125" style="32" customWidth="1"/>
    <col min="35" max="35" width="7.5703125" style="32" hidden="1" customWidth="1"/>
    <col min="36" max="36" width="7.140625" style="44" customWidth="1"/>
    <col min="37" max="37" width="9.140625" style="44" customWidth="1"/>
    <col min="38" max="38" width="9.140625" style="32"/>
    <col min="39" max="16384" width="9.140625" style="31"/>
  </cols>
  <sheetData>
    <row r="1" spans="1:37">
      <c r="F1" s="40" t="s">
        <v>131</v>
      </c>
    </row>
    <row r="2" spans="1:37" ht="15" customHeight="1">
      <c r="A2" s="51" t="s">
        <v>126</v>
      </c>
      <c r="B2" s="53" t="s">
        <v>132</v>
      </c>
      <c r="C2" s="53" t="s">
        <v>0</v>
      </c>
      <c r="D2" s="51" t="s">
        <v>1</v>
      </c>
      <c r="E2" s="54" t="s">
        <v>2</v>
      </c>
      <c r="F2" s="51" t="s">
        <v>3</v>
      </c>
      <c r="G2" s="51"/>
      <c r="H2" s="60" t="s">
        <v>4</v>
      </c>
      <c r="I2" s="61"/>
      <c r="J2" s="61"/>
      <c r="K2" s="61"/>
      <c r="L2" s="61"/>
      <c r="M2" s="61"/>
      <c r="N2" s="62"/>
      <c r="O2" s="60" t="s">
        <v>5</v>
      </c>
      <c r="P2" s="61"/>
      <c r="Q2" s="61"/>
      <c r="R2" s="61"/>
      <c r="S2" s="61"/>
      <c r="T2" s="61"/>
      <c r="U2" s="62"/>
      <c r="V2" s="60" t="s">
        <v>6</v>
      </c>
      <c r="W2" s="61"/>
      <c r="X2" s="61"/>
      <c r="Y2" s="61"/>
      <c r="Z2" s="61"/>
      <c r="AA2" s="61"/>
      <c r="AB2" s="62"/>
      <c r="AC2" s="60" t="s">
        <v>7</v>
      </c>
      <c r="AD2" s="61"/>
      <c r="AE2" s="61"/>
      <c r="AF2" s="61"/>
      <c r="AG2" s="61"/>
      <c r="AH2" s="61"/>
      <c r="AI2" s="62"/>
      <c r="AJ2" s="52" t="s">
        <v>8</v>
      </c>
      <c r="AK2" s="52"/>
    </row>
    <row r="3" spans="1:37" ht="15" customHeight="1">
      <c r="A3" s="51"/>
      <c r="B3" s="53"/>
      <c r="C3" s="53"/>
      <c r="D3" s="51"/>
      <c r="E3" s="54"/>
      <c r="F3" s="51"/>
      <c r="G3" s="51"/>
      <c r="H3" s="63" t="s">
        <v>9</v>
      </c>
      <c r="I3" s="64"/>
      <c r="J3" s="64"/>
      <c r="K3" s="65"/>
      <c r="L3" s="60" t="s">
        <v>10</v>
      </c>
      <c r="M3" s="61"/>
      <c r="N3" s="62"/>
      <c r="O3" s="55" t="s">
        <v>9</v>
      </c>
      <c r="P3" s="56"/>
      <c r="Q3" s="56"/>
      <c r="R3" s="57"/>
      <c r="S3" s="60" t="s">
        <v>10</v>
      </c>
      <c r="T3" s="61"/>
      <c r="U3" s="62"/>
      <c r="V3" s="63" t="s">
        <v>9</v>
      </c>
      <c r="W3" s="64"/>
      <c r="X3" s="64"/>
      <c r="Y3" s="65"/>
      <c r="Z3" s="60" t="s">
        <v>10</v>
      </c>
      <c r="AA3" s="61"/>
      <c r="AB3" s="62"/>
      <c r="AC3" s="63" t="s">
        <v>9</v>
      </c>
      <c r="AD3" s="64"/>
      <c r="AE3" s="64"/>
      <c r="AF3" s="65"/>
      <c r="AG3" s="60" t="s">
        <v>10</v>
      </c>
      <c r="AH3" s="61"/>
      <c r="AI3" s="62"/>
      <c r="AJ3" s="52"/>
      <c r="AK3" s="52"/>
    </row>
    <row r="4" spans="1:37">
      <c r="A4" s="51"/>
      <c r="B4" s="53"/>
      <c r="C4" s="53"/>
      <c r="D4" s="51"/>
      <c r="E4" s="54"/>
      <c r="F4" s="1" t="s">
        <v>9</v>
      </c>
      <c r="G4" s="1" t="s">
        <v>11</v>
      </c>
      <c r="H4" s="35" t="s">
        <v>12</v>
      </c>
      <c r="I4" s="37" t="s">
        <v>13</v>
      </c>
      <c r="J4" s="37" t="s">
        <v>14</v>
      </c>
      <c r="K4" s="37" t="s">
        <v>15</v>
      </c>
      <c r="L4" s="37" t="s">
        <v>13</v>
      </c>
      <c r="M4" s="37" t="s">
        <v>14</v>
      </c>
      <c r="N4" s="37" t="s">
        <v>15</v>
      </c>
      <c r="O4" s="35" t="s">
        <v>12</v>
      </c>
      <c r="P4" s="19" t="s">
        <v>16</v>
      </c>
      <c r="Q4" s="19" t="s">
        <v>17</v>
      </c>
      <c r="R4" s="19" t="s">
        <v>18</v>
      </c>
      <c r="S4" s="19" t="s">
        <v>16</v>
      </c>
      <c r="T4" s="19" t="s">
        <v>17</v>
      </c>
      <c r="U4" s="19" t="s">
        <v>18</v>
      </c>
      <c r="V4" s="35" t="s">
        <v>12</v>
      </c>
      <c r="W4" s="37" t="s">
        <v>19</v>
      </c>
      <c r="X4" s="37" t="s">
        <v>20</v>
      </c>
      <c r="Y4" s="37" t="s">
        <v>21</v>
      </c>
      <c r="Z4" s="37" t="s">
        <v>19</v>
      </c>
      <c r="AA4" s="37" t="s">
        <v>20</v>
      </c>
      <c r="AB4" s="37" t="s">
        <v>21</v>
      </c>
      <c r="AC4" s="35" t="s">
        <v>22</v>
      </c>
      <c r="AD4" s="37" t="s">
        <v>23</v>
      </c>
      <c r="AE4" s="37" t="s">
        <v>24</v>
      </c>
      <c r="AF4" s="37" t="s">
        <v>25</v>
      </c>
      <c r="AG4" s="37" t="s">
        <v>23</v>
      </c>
      <c r="AH4" s="37" t="s">
        <v>24</v>
      </c>
      <c r="AI4" s="37" t="s">
        <v>25</v>
      </c>
      <c r="AJ4" s="37" t="s">
        <v>9</v>
      </c>
      <c r="AK4" s="37" t="s">
        <v>11</v>
      </c>
    </row>
    <row r="5" spans="1:37" ht="15" customHeight="1">
      <c r="A5" s="33">
        <v>1</v>
      </c>
      <c r="B5" s="4" t="s">
        <v>26</v>
      </c>
      <c r="C5" s="5" t="s">
        <v>27</v>
      </c>
      <c r="D5" s="6" t="s">
        <v>28</v>
      </c>
      <c r="E5" s="41">
        <v>390</v>
      </c>
      <c r="F5" s="17">
        <v>1500</v>
      </c>
      <c r="G5" s="42">
        <f t="shared" ref="G5:G49" si="0">F5*E5/1000</f>
        <v>585</v>
      </c>
      <c r="H5" s="55" t="s">
        <v>127</v>
      </c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7"/>
      <c r="AJ5" s="19">
        <v>1500</v>
      </c>
      <c r="AK5" s="42">
        <f>G5</f>
        <v>585</v>
      </c>
    </row>
    <row r="6" spans="1:37" ht="15" customHeight="1">
      <c r="A6" s="33">
        <v>2</v>
      </c>
      <c r="B6" s="4" t="s">
        <v>26</v>
      </c>
      <c r="C6" s="5" t="s">
        <v>29</v>
      </c>
      <c r="D6" s="6" t="s">
        <v>28</v>
      </c>
      <c r="E6" s="41">
        <v>390</v>
      </c>
      <c r="F6" s="17">
        <v>350</v>
      </c>
      <c r="G6" s="42">
        <f t="shared" si="0"/>
        <v>136.5</v>
      </c>
      <c r="H6" s="55" t="s">
        <v>127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7"/>
      <c r="AJ6" s="19">
        <f>F6</f>
        <v>350</v>
      </c>
      <c r="AK6" s="42">
        <f>G6</f>
        <v>136.5</v>
      </c>
    </row>
    <row r="7" spans="1:37" ht="15" customHeight="1">
      <c r="A7" s="33">
        <v>3</v>
      </c>
      <c r="B7" s="4" t="s">
        <v>30</v>
      </c>
      <c r="C7" s="7">
        <v>0.06</v>
      </c>
      <c r="D7" s="6" t="s">
        <v>31</v>
      </c>
      <c r="E7" s="41">
        <v>600</v>
      </c>
      <c r="F7" s="17">
        <v>590</v>
      </c>
      <c r="G7" s="42">
        <f t="shared" si="0"/>
        <v>354</v>
      </c>
      <c r="H7" s="55" t="s">
        <v>127</v>
      </c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7"/>
      <c r="AJ7" s="19">
        <f t="shared" ref="AJ7:AJ12" si="1">F7</f>
        <v>590</v>
      </c>
      <c r="AK7" s="42">
        <f t="shared" ref="AK7:AK12" si="2">G7</f>
        <v>354</v>
      </c>
    </row>
    <row r="8" spans="1:37" ht="15" customHeight="1">
      <c r="A8" s="33">
        <v>4</v>
      </c>
      <c r="B8" s="4" t="s">
        <v>30</v>
      </c>
      <c r="C8" s="8" t="s">
        <v>32</v>
      </c>
      <c r="D8" s="6" t="s">
        <v>33</v>
      </c>
      <c r="E8" s="41">
        <v>170</v>
      </c>
      <c r="F8" s="17">
        <v>20</v>
      </c>
      <c r="G8" s="42">
        <f t="shared" si="0"/>
        <v>3.4</v>
      </c>
      <c r="H8" s="55" t="s">
        <v>127</v>
      </c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19">
        <f t="shared" si="1"/>
        <v>20</v>
      </c>
      <c r="AK8" s="42">
        <f t="shared" si="2"/>
        <v>3.4</v>
      </c>
    </row>
    <row r="9" spans="1:37" ht="15" customHeight="1">
      <c r="A9" s="33">
        <v>5</v>
      </c>
      <c r="B9" s="4" t="s">
        <v>30</v>
      </c>
      <c r="C9" s="8">
        <v>0.03</v>
      </c>
      <c r="D9" s="6" t="s">
        <v>31</v>
      </c>
      <c r="E9" s="41">
        <v>570</v>
      </c>
      <c r="F9" s="17">
        <v>200</v>
      </c>
      <c r="G9" s="42">
        <f t="shared" si="0"/>
        <v>114</v>
      </c>
      <c r="H9" s="55" t="s">
        <v>127</v>
      </c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19">
        <f t="shared" si="1"/>
        <v>200</v>
      </c>
      <c r="AK9" s="42">
        <f t="shared" si="2"/>
        <v>114</v>
      </c>
    </row>
    <row r="10" spans="1:37" ht="15" customHeight="1">
      <c r="A10" s="33">
        <v>6</v>
      </c>
      <c r="B10" s="9" t="s">
        <v>34</v>
      </c>
      <c r="C10" s="10" t="s">
        <v>35</v>
      </c>
      <c r="D10" s="11" t="s">
        <v>33</v>
      </c>
      <c r="E10" s="34">
        <v>380</v>
      </c>
      <c r="F10" s="2">
        <v>900</v>
      </c>
      <c r="G10" s="42">
        <f t="shared" si="0"/>
        <v>342</v>
      </c>
      <c r="H10" s="55" t="s">
        <v>127</v>
      </c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7"/>
      <c r="AJ10" s="19">
        <f t="shared" si="1"/>
        <v>900</v>
      </c>
      <c r="AK10" s="42">
        <f t="shared" si="2"/>
        <v>342</v>
      </c>
    </row>
    <row r="11" spans="1:37" ht="15" customHeight="1">
      <c r="A11" s="33">
        <v>7</v>
      </c>
      <c r="B11" s="9" t="s">
        <v>36</v>
      </c>
      <c r="C11" s="10" t="s">
        <v>37</v>
      </c>
      <c r="D11" s="11" t="s">
        <v>28</v>
      </c>
      <c r="E11" s="34">
        <v>300</v>
      </c>
      <c r="F11" s="2">
        <v>200</v>
      </c>
      <c r="G11" s="42">
        <f t="shared" si="0"/>
        <v>60</v>
      </c>
      <c r="H11" s="55" t="s">
        <v>127</v>
      </c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7"/>
      <c r="AJ11" s="19">
        <f t="shared" si="1"/>
        <v>200</v>
      </c>
      <c r="AK11" s="42">
        <f t="shared" si="2"/>
        <v>60</v>
      </c>
    </row>
    <row r="12" spans="1:37" ht="27.75" customHeight="1">
      <c r="A12" s="33">
        <v>8</v>
      </c>
      <c r="B12" s="22" t="s">
        <v>38</v>
      </c>
      <c r="C12" s="12" t="s">
        <v>136</v>
      </c>
      <c r="D12" s="13" t="s">
        <v>28</v>
      </c>
      <c r="E12" s="34">
        <v>490</v>
      </c>
      <c r="F12" s="2">
        <v>210</v>
      </c>
      <c r="G12" s="42">
        <f t="shared" si="0"/>
        <v>102.9</v>
      </c>
      <c r="H12" s="55" t="s">
        <v>127</v>
      </c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7"/>
      <c r="AJ12" s="19">
        <f t="shared" si="1"/>
        <v>210</v>
      </c>
      <c r="AK12" s="42">
        <f t="shared" si="2"/>
        <v>102.9</v>
      </c>
    </row>
    <row r="13" spans="1:37" ht="30">
      <c r="A13" s="33">
        <v>9</v>
      </c>
      <c r="B13" s="9" t="s">
        <v>80</v>
      </c>
      <c r="C13" s="10" t="s">
        <v>81</v>
      </c>
      <c r="D13" s="27" t="s">
        <v>33</v>
      </c>
      <c r="E13" s="21">
        <v>85.82</v>
      </c>
      <c r="F13" s="2">
        <v>150</v>
      </c>
      <c r="G13" s="42">
        <f t="shared" ref="G13:G24" si="3">F13*E13/1000</f>
        <v>12.872999999999998</v>
      </c>
      <c r="H13" s="55" t="s">
        <v>127</v>
      </c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7"/>
      <c r="AJ13" s="45">
        <f t="shared" ref="AJ13:AJ22" si="4">F13</f>
        <v>150</v>
      </c>
      <c r="AK13" s="42">
        <f t="shared" ref="AK13:AK22" si="5">G13</f>
        <v>12.872999999999998</v>
      </c>
    </row>
    <row r="14" spans="1:37">
      <c r="A14" s="33">
        <v>10</v>
      </c>
      <c r="B14" s="9" t="s">
        <v>89</v>
      </c>
      <c r="C14" s="10" t="s">
        <v>90</v>
      </c>
      <c r="D14" s="3" t="s">
        <v>33</v>
      </c>
      <c r="E14" s="21">
        <v>119.75</v>
      </c>
      <c r="F14" s="2">
        <v>1450</v>
      </c>
      <c r="G14" s="42">
        <f t="shared" si="3"/>
        <v>173.63749999999999</v>
      </c>
      <c r="H14" s="55" t="s">
        <v>127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7"/>
      <c r="AJ14" s="45">
        <f t="shared" si="4"/>
        <v>1450</v>
      </c>
      <c r="AK14" s="42">
        <f t="shared" si="5"/>
        <v>173.63749999999999</v>
      </c>
    </row>
    <row r="15" spans="1:37" ht="30.75" customHeight="1">
      <c r="A15" s="33">
        <v>11</v>
      </c>
      <c r="B15" s="9" t="s">
        <v>96</v>
      </c>
      <c r="C15" s="10" t="s">
        <v>135</v>
      </c>
      <c r="D15" s="25" t="s">
        <v>33</v>
      </c>
      <c r="E15" s="27">
        <v>84.72</v>
      </c>
      <c r="F15" s="2">
        <v>100</v>
      </c>
      <c r="G15" s="42">
        <f t="shared" si="3"/>
        <v>8.4719999999999995</v>
      </c>
      <c r="H15" s="55" t="s">
        <v>127</v>
      </c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7"/>
      <c r="AJ15" s="45">
        <f t="shared" si="4"/>
        <v>100</v>
      </c>
      <c r="AK15" s="42">
        <f t="shared" si="5"/>
        <v>8.4719999999999995</v>
      </c>
    </row>
    <row r="16" spans="1:37">
      <c r="A16" s="33">
        <v>12</v>
      </c>
      <c r="B16" s="39" t="s">
        <v>118</v>
      </c>
      <c r="C16" s="29" t="s">
        <v>119</v>
      </c>
      <c r="D16" s="13" t="s">
        <v>69</v>
      </c>
      <c r="E16" s="3">
        <v>7.93</v>
      </c>
      <c r="F16" s="30">
        <v>500</v>
      </c>
      <c r="G16" s="43">
        <f t="shared" si="3"/>
        <v>3.9649999999999999</v>
      </c>
      <c r="H16" s="55" t="s">
        <v>127</v>
      </c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7"/>
      <c r="AJ16" s="45">
        <f t="shared" si="4"/>
        <v>500</v>
      </c>
      <c r="AK16" s="42">
        <f t="shared" si="5"/>
        <v>3.9649999999999999</v>
      </c>
    </row>
    <row r="17" spans="1:37" ht="15" customHeight="1">
      <c r="A17" s="33">
        <v>13</v>
      </c>
      <c r="B17" s="16" t="s">
        <v>110</v>
      </c>
      <c r="C17" s="15" t="s">
        <v>111</v>
      </c>
      <c r="D17" s="11" t="s">
        <v>33</v>
      </c>
      <c r="E17" s="27">
        <v>95.65</v>
      </c>
      <c r="F17" s="2">
        <v>150</v>
      </c>
      <c r="G17" s="42">
        <f t="shared" si="3"/>
        <v>14.3475</v>
      </c>
      <c r="H17" s="55" t="s">
        <v>127</v>
      </c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7"/>
      <c r="AJ17" s="45">
        <f t="shared" si="4"/>
        <v>150</v>
      </c>
      <c r="AK17" s="42">
        <f t="shared" si="5"/>
        <v>14.3475</v>
      </c>
    </row>
    <row r="18" spans="1:37">
      <c r="A18" s="33">
        <v>14</v>
      </c>
      <c r="B18" s="9" t="s">
        <v>82</v>
      </c>
      <c r="C18" s="10" t="s">
        <v>85</v>
      </c>
      <c r="D18" s="17" t="s">
        <v>28</v>
      </c>
      <c r="E18" s="21">
        <v>330</v>
      </c>
      <c r="F18" s="2">
        <v>30</v>
      </c>
      <c r="G18" s="42">
        <f t="shared" si="3"/>
        <v>9.9</v>
      </c>
      <c r="H18" s="55" t="s">
        <v>127</v>
      </c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7"/>
      <c r="AJ18" s="45">
        <f t="shared" si="4"/>
        <v>30</v>
      </c>
      <c r="AK18" s="42">
        <f t="shared" si="5"/>
        <v>9.9</v>
      </c>
    </row>
    <row r="19" spans="1:37" ht="30">
      <c r="A19" s="33">
        <v>15</v>
      </c>
      <c r="B19" s="9" t="s">
        <v>97</v>
      </c>
      <c r="C19" s="10" t="s">
        <v>98</v>
      </c>
      <c r="D19" s="11" t="s">
        <v>33</v>
      </c>
      <c r="E19" s="48">
        <v>10.98</v>
      </c>
      <c r="F19" s="2">
        <v>2500</v>
      </c>
      <c r="G19" s="42">
        <f t="shared" si="3"/>
        <v>27.45</v>
      </c>
      <c r="H19" s="55" t="s">
        <v>127</v>
      </c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7"/>
      <c r="AJ19" s="45">
        <f t="shared" si="4"/>
        <v>2500</v>
      </c>
      <c r="AK19" s="42">
        <f t="shared" si="5"/>
        <v>27.45</v>
      </c>
    </row>
    <row r="20" spans="1:37">
      <c r="A20" s="33">
        <v>16</v>
      </c>
      <c r="B20" s="9" t="s">
        <v>122</v>
      </c>
      <c r="C20" s="10" t="s">
        <v>123</v>
      </c>
      <c r="D20" s="11" t="s">
        <v>28</v>
      </c>
      <c r="E20" s="27">
        <v>280</v>
      </c>
      <c r="F20" s="2">
        <v>320</v>
      </c>
      <c r="G20" s="42">
        <f t="shared" si="3"/>
        <v>89.6</v>
      </c>
      <c r="H20" s="55" t="s">
        <v>127</v>
      </c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7"/>
      <c r="AJ20" s="45">
        <f t="shared" si="4"/>
        <v>320</v>
      </c>
      <c r="AK20" s="42">
        <f t="shared" si="5"/>
        <v>89.6</v>
      </c>
    </row>
    <row r="21" spans="1:37">
      <c r="A21" s="33">
        <v>17</v>
      </c>
      <c r="B21" s="9" t="s">
        <v>122</v>
      </c>
      <c r="C21" s="10" t="s">
        <v>124</v>
      </c>
      <c r="D21" s="11" t="s">
        <v>28</v>
      </c>
      <c r="E21" s="27">
        <v>770</v>
      </c>
      <c r="F21" s="2">
        <v>50</v>
      </c>
      <c r="G21" s="42">
        <f t="shared" si="3"/>
        <v>38.5</v>
      </c>
      <c r="H21" s="55" t="s">
        <v>127</v>
      </c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7"/>
      <c r="AJ21" s="45">
        <f t="shared" si="4"/>
        <v>50</v>
      </c>
      <c r="AK21" s="42">
        <f t="shared" si="5"/>
        <v>38.5</v>
      </c>
    </row>
    <row r="22" spans="1:37">
      <c r="A22" s="33">
        <v>18</v>
      </c>
      <c r="B22" s="9" t="s">
        <v>103</v>
      </c>
      <c r="C22" s="10" t="s">
        <v>104</v>
      </c>
      <c r="D22" s="17" t="s">
        <v>33</v>
      </c>
      <c r="E22" s="27">
        <v>400</v>
      </c>
      <c r="F22" s="2">
        <v>3000</v>
      </c>
      <c r="G22" s="42">
        <f t="shared" si="3"/>
        <v>1200</v>
      </c>
      <c r="H22" s="55" t="s">
        <v>127</v>
      </c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7"/>
      <c r="AJ22" s="45">
        <f t="shared" si="4"/>
        <v>3000</v>
      </c>
      <c r="AK22" s="42">
        <f t="shared" si="5"/>
        <v>1200</v>
      </c>
    </row>
    <row r="23" spans="1:37">
      <c r="A23" s="33">
        <v>19</v>
      </c>
      <c r="B23" s="4" t="s">
        <v>105</v>
      </c>
      <c r="C23" s="7" t="s">
        <v>106</v>
      </c>
      <c r="D23" s="6" t="s">
        <v>28</v>
      </c>
      <c r="E23" s="27">
        <v>600</v>
      </c>
      <c r="F23" s="2">
        <v>170</v>
      </c>
      <c r="G23" s="42">
        <f t="shared" si="3"/>
        <v>102</v>
      </c>
      <c r="H23" s="55" t="s">
        <v>127</v>
      </c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7"/>
      <c r="AJ23" s="45">
        <f t="shared" ref="AJ23:AJ24" si="6">F23</f>
        <v>170</v>
      </c>
      <c r="AK23" s="42">
        <f t="shared" ref="AK23:AK24" si="7">G23</f>
        <v>102</v>
      </c>
    </row>
    <row r="24" spans="1:37">
      <c r="A24" s="33">
        <v>20</v>
      </c>
      <c r="B24" s="4" t="s">
        <v>105</v>
      </c>
      <c r="C24" s="7" t="s">
        <v>107</v>
      </c>
      <c r="D24" s="6" t="s">
        <v>28</v>
      </c>
      <c r="E24" s="27">
        <v>770</v>
      </c>
      <c r="F24" s="2">
        <v>30</v>
      </c>
      <c r="G24" s="42">
        <f t="shared" si="3"/>
        <v>23.1</v>
      </c>
      <c r="H24" s="55" t="s">
        <v>127</v>
      </c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  <c r="AJ24" s="45">
        <f t="shared" si="6"/>
        <v>30</v>
      </c>
      <c r="AK24" s="42">
        <f t="shared" si="7"/>
        <v>23.1</v>
      </c>
    </row>
    <row r="25" spans="1:37" ht="27.75" customHeight="1">
      <c r="A25" s="33">
        <v>21</v>
      </c>
      <c r="B25" s="35" t="s">
        <v>39</v>
      </c>
      <c r="C25" s="12" t="s">
        <v>40</v>
      </c>
      <c r="D25" s="13" t="s">
        <v>28</v>
      </c>
      <c r="E25" s="21">
        <v>40.61</v>
      </c>
      <c r="F25" s="2">
        <v>5</v>
      </c>
      <c r="G25" s="42">
        <f t="shared" si="0"/>
        <v>0.20305000000000001</v>
      </c>
      <c r="H25" s="22">
        <f t="shared" ref="H25:H48" si="8">I25+J25+K25</f>
        <v>5</v>
      </c>
      <c r="I25" s="22"/>
      <c r="J25" s="22">
        <v>5</v>
      </c>
      <c r="K25" s="22"/>
      <c r="L25" s="22">
        <f t="shared" ref="L25:L49" si="9">E25*I25/1000</f>
        <v>0</v>
      </c>
      <c r="M25" s="22">
        <f t="shared" ref="M25:M48" si="10">E25*J25/1000</f>
        <v>0.20305000000000001</v>
      </c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19">
        <f t="shared" ref="AJ25:AJ44" si="11">H25+O25+V25+AC25</f>
        <v>5</v>
      </c>
      <c r="AK25" s="42">
        <f t="shared" ref="AK25:AK44" si="12">L25+M25+N25+S25+T25+U25+Z25+AA25+AB25+AG25+AH25+AI25</f>
        <v>0.20305000000000001</v>
      </c>
    </row>
    <row r="26" spans="1:37" ht="29.25" customHeight="1">
      <c r="A26" s="33">
        <v>22</v>
      </c>
      <c r="B26" s="23" t="s">
        <v>41</v>
      </c>
      <c r="C26" s="10" t="s">
        <v>42</v>
      </c>
      <c r="D26" s="11" t="s">
        <v>43</v>
      </c>
      <c r="E26" s="21">
        <v>3.1</v>
      </c>
      <c r="F26" s="2">
        <v>350</v>
      </c>
      <c r="G26" s="42">
        <f t="shared" si="0"/>
        <v>1.085</v>
      </c>
      <c r="H26" s="22">
        <f t="shared" si="8"/>
        <v>100</v>
      </c>
      <c r="I26" s="22"/>
      <c r="J26" s="22">
        <v>100</v>
      </c>
      <c r="K26" s="22"/>
      <c r="L26" s="22">
        <f t="shared" si="9"/>
        <v>0</v>
      </c>
      <c r="M26" s="22">
        <f t="shared" si="10"/>
        <v>0.31</v>
      </c>
      <c r="N26" s="22"/>
      <c r="O26" s="22">
        <f t="shared" ref="O26:O49" si="13">P26+Q26+R26</f>
        <v>100</v>
      </c>
      <c r="P26" s="22"/>
      <c r="Q26" s="22">
        <v>100</v>
      </c>
      <c r="R26" s="22"/>
      <c r="S26" s="22"/>
      <c r="T26" s="22">
        <f t="shared" ref="T26:T48" si="14">E26*Q26/1000</f>
        <v>0.31</v>
      </c>
      <c r="U26" s="22"/>
      <c r="V26" s="22">
        <f t="shared" ref="V26:V49" si="15">W26+X26+Y26</f>
        <v>100</v>
      </c>
      <c r="W26" s="22"/>
      <c r="X26" s="22">
        <v>100</v>
      </c>
      <c r="Y26" s="22"/>
      <c r="Z26" s="22"/>
      <c r="AA26" s="22">
        <f t="shared" ref="AA26:AA48" si="16">E26*X26/1000</f>
        <v>0.31</v>
      </c>
      <c r="AB26" s="22"/>
      <c r="AC26" s="22">
        <f t="shared" ref="AC26:AC49" si="17">AD26+AE26+AF26</f>
        <v>50</v>
      </c>
      <c r="AD26" s="22">
        <v>50</v>
      </c>
      <c r="AE26" s="22"/>
      <c r="AF26" s="22"/>
      <c r="AG26" s="22">
        <f t="shared" ref="AG26:AG49" si="18">E26*AD26/1000</f>
        <v>0.155</v>
      </c>
      <c r="AH26" s="22"/>
      <c r="AI26" s="22"/>
      <c r="AJ26" s="19">
        <f t="shared" si="11"/>
        <v>350</v>
      </c>
      <c r="AK26" s="42">
        <f t="shared" si="12"/>
        <v>1.085</v>
      </c>
    </row>
    <row r="27" spans="1:37" ht="27.75" customHeight="1">
      <c r="A27" s="33">
        <v>23</v>
      </c>
      <c r="B27" s="14" t="s">
        <v>44</v>
      </c>
      <c r="C27" s="10" t="s">
        <v>45</v>
      </c>
      <c r="D27" s="11" t="s">
        <v>46</v>
      </c>
      <c r="E27" s="2">
        <v>10000</v>
      </c>
      <c r="F27" s="2">
        <v>10</v>
      </c>
      <c r="G27" s="42">
        <f t="shared" si="0"/>
        <v>100</v>
      </c>
      <c r="H27" s="22">
        <f t="shared" si="8"/>
        <v>10</v>
      </c>
      <c r="I27" s="22"/>
      <c r="J27" s="22">
        <v>10</v>
      </c>
      <c r="K27" s="22"/>
      <c r="L27" s="22">
        <f t="shared" si="9"/>
        <v>0</v>
      </c>
      <c r="M27" s="22">
        <f t="shared" si="10"/>
        <v>100</v>
      </c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19">
        <f t="shared" si="11"/>
        <v>10</v>
      </c>
      <c r="AK27" s="42">
        <f t="shared" si="12"/>
        <v>100</v>
      </c>
    </row>
    <row r="28" spans="1:37">
      <c r="A28" s="33">
        <v>24</v>
      </c>
      <c r="B28" s="9" t="s">
        <v>47</v>
      </c>
      <c r="C28" s="15" t="s">
        <v>48</v>
      </c>
      <c r="D28" s="17" t="s">
        <v>33</v>
      </c>
      <c r="E28" s="21">
        <v>31.4</v>
      </c>
      <c r="F28" s="2">
        <v>30</v>
      </c>
      <c r="G28" s="42">
        <f t="shared" si="0"/>
        <v>0.94199999999999995</v>
      </c>
      <c r="H28" s="22">
        <f t="shared" si="8"/>
        <v>30</v>
      </c>
      <c r="I28" s="22"/>
      <c r="J28" s="22">
        <v>30</v>
      </c>
      <c r="K28" s="22"/>
      <c r="L28" s="22">
        <f t="shared" si="9"/>
        <v>0</v>
      </c>
      <c r="M28" s="22">
        <f t="shared" si="10"/>
        <v>0.94199999999999995</v>
      </c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19">
        <f t="shared" si="11"/>
        <v>30</v>
      </c>
      <c r="AK28" s="42">
        <f t="shared" si="12"/>
        <v>0.94199999999999995</v>
      </c>
    </row>
    <row r="29" spans="1:37">
      <c r="A29" s="33">
        <v>25</v>
      </c>
      <c r="B29" s="35" t="s">
        <v>49</v>
      </c>
      <c r="C29" s="12" t="s">
        <v>50</v>
      </c>
      <c r="D29" s="13" t="s">
        <v>51</v>
      </c>
      <c r="E29" s="34">
        <v>34.200000000000003</v>
      </c>
      <c r="F29" s="2">
        <v>54</v>
      </c>
      <c r="G29" s="42">
        <f t="shared" si="0"/>
        <v>1.8468000000000002</v>
      </c>
      <c r="H29" s="22">
        <f t="shared" si="8"/>
        <v>20</v>
      </c>
      <c r="I29" s="22"/>
      <c r="J29" s="22">
        <v>20</v>
      </c>
      <c r="K29" s="22"/>
      <c r="L29" s="22">
        <f t="shared" si="9"/>
        <v>0</v>
      </c>
      <c r="M29" s="22">
        <f t="shared" si="10"/>
        <v>0.68400000000000005</v>
      </c>
      <c r="N29" s="22"/>
      <c r="O29" s="22">
        <f t="shared" si="13"/>
        <v>20</v>
      </c>
      <c r="P29" s="22">
        <v>20</v>
      </c>
      <c r="Q29" s="22"/>
      <c r="R29" s="22"/>
      <c r="S29" s="22">
        <f t="shared" ref="S29:S49" si="19">E29*P29/1000</f>
        <v>0.68400000000000005</v>
      </c>
      <c r="T29" s="22"/>
      <c r="U29" s="22"/>
      <c r="V29" s="22">
        <f t="shared" si="15"/>
        <v>14</v>
      </c>
      <c r="W29" s="22"/>
      <c r="X29" s="22"/>
      <c r="Y29" s="22">
        <v>14</v>
      </c>
      <c r="Z29" s="22"/>
      <c r="AA29" s="22"/>
      <c r="AB29" s="22">
        <f t="shared" ref="AB29:AB48" si="20">E29*Y29/1000</f>
        <v>0.47880000000000006</v>
      </c>
      <c r="AC29" s="22"/>
      <c r="AD29" s="22"/>
      <c r="AE29" s="22"/>
      <c r="AF29" s="22"/>
      <c r="AG29" s="22"/>
      <c r="AH29" s="22"/>
      <c r="AI29" s="22"/>
      <c r="AJ29" s="19">
        <f t="shared" si="11"/>
        <v>54</v>
      </c>
      <c r="AK29" s="42">
        <f t="shared" si="12"/>
        <v>1.8468000000000002</v>
      </c>
    </row>
    <row r="30" spans="1:37">
      <c r="A30" s="33">
        <v>26</v>
      </c>
      <c r="B30" s="16" t="s">
        <v>52</v>
      </c>
      <c r="C30" s="15" t="s">
        <v>53</v>
      </c>
      <c r="D30" s="17" t="s">
        <v>133</v>
      </c>
      <c r="E30" s="21">
        <v>179.63</v>
      </c>
      <c r="F30" s="2">
        <v>1000</v>
      </c>
      <c r="G30" s="42">
        <f t="shared" si="0"/>
        <v>179.63</v>
      </c>
      <c r="H30" s="22">
        <f t="shared" si="8"/>
        <v>200</v>
      </c>
      <c r="I30" s="22"/>
      <c r="J30" s="22">
        <v>100</v>
      </c>
      <c r="K30" s="22">
        <v>100</v>
      </c>
      <c r="L30" s="22">
        <f t="shared" si="9"/>
        <v>0</v>
      </c>
      <c r="M30" s="22">
        <f t="shared" si="10"/>
        <v>17.963000000000001</v>
      </c>
      <c r="N30" s="22">
        <f t="shared" ref="N30:N48" si="21">E30*K30/1000</f>
        <v>17.963000000000001</v>
      </c>
      <c r="O30" s="22">
        <f t="shared" si="13"/>
        <v>300</v>
      </c>
      <c r="P30" s="22">
        <v>100</v>
      </c>
      <c r="Q30" s="22">
        <v>100</v>
      </c>
      <c r="R30" s="22">
        <v>100</v>
      </c>
      <c r="S30" s="22">
        <f t="shared" si="19"/>
        <v>17.963000000000001</v>
      </c>
      <c r="T30" s="22">
        <f t="shared" si="14"/>
        <v>17.963000000000001</v>
      </c>
      <c r="U30" s="22">
        <f t="shared" ref="U30:U48" si="22">E30*R30/1000</f>
        <v>17.963000000000001</v>
      </c>
      <c r="V30" s="22">
        <f t="shared" si="15"/>
        <v>300</v>
      </c>
      <c r="W30" s="22">
        <v>100</v>
      </c>
      <c r="X30" s="22">
        <v>100</v>
      </c>
      <c r="Y30" s="22">
        <v>100</v>
      </c>
      <c r="Z30" s="22">
        <f t="shared" ref="Z30:Z49" si="23">E30*W30/1000</f>
        <v>17.963000000000001</v>
      </c>
      <c r="AA30" s="22">
        <f t="shared" si="16"/>
        <v>17.963000000000001</v>
      </c>
      <c r="AB30" s="22">
        <f t="shared" si="20"/>
        <v>17.963000000000001</v>
      </c>
      <c r="AC30" s="22">
        <f t="shared" si="17"/>
        <v>200</v>
      </c>
      <c r="AD30" s="22">
        <v>100</v>
      </c>
      <c r="AE30" s="22">
        <v>100</v>
      </c>
      <c r="AF30" s="22"/>
      <c r="AG30" s="22">
        <f t="shared" si="18"/>
        <v>17.963000000000001</v>
      </c>
      <c r="AH30" s="22">
        <f t="shared" ref="AH30:AH48" si="24">E30*AE30/1000</f>
        <v>17.963000000000001</v>
      </c>
      <c r="AI30" s="22"/>
      <c r="AJ30" s="19">
        <f t="shared" si="11"/>
        <v>1000</v>
      </c>
      <c r="AK30" s="42">
        <f t="shared" si="12"/>
        <v>179.62999999999997</v>
      </c>
    </row>
    <row r="31" spans="1:37" ht="29.25" customHeight="1">
      <c r="A31" s="33">
        <v>27</v>
      </c>
      <c r="B31" s="36" t="s">
        <v>54</v>
      </c>
      <c r="C31" s="36" t="s">
        <v>55</v>
      </c>
      <c r="D31" s="18" t="s">
        <v>43</v>
      </c>
      <c r="E31" s="21">
        <v>4.28</v>
      </c>
      <c r="F31" s="2">
        <v>120</v>
      </c>
      <c r="G31" s="42">
        <f t="shared" si="0"/>
        <v>0.51360000000000006</v>
      </c>
      <c r="H31" s="22">
        <f t="shared" si="8"/>
        <v>120</v>
      </c>
      <c r="I31" s="22"/>
      <c r="J31" s="22">
        <v>120</v>
      </c>
      <c r="K31" s="22"/>
      <c r="L31" s="22">
        <f>E31*I31/1000</f>
        <v>0</v>
      </c>
      <c r="M31" s="22">
        <f>E31*J31/1000</f>
        <v>0.51360000000000006</v>
      </c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19">
        <f t="shared" si="11"/>
        <v>120</v>
      </c>
      <c r="AK31" s="42">
        <f t="shared" si="12"/>
        <v>0.51360000000000006</v>
      </c>
    </row>
    <row r="32" spans="1:37">
      <c r="A32" s="33">
        <v>28</v>
      </c>
      <c r="B32" s="36" t="s">
        <v>56</v>
      </c>
      <c r="C32" s="36" t="s">
        <v>57</v>
      </c>
      <c r="D32" s="18" t="s">
        <v>43</v>
      </c>
      <c r="E32" s="21">
        <v>10.93</v>
      </c>
      <c r="F32" s="2">
        <v>100</v>
      </c>
      <c r="G32" s="42">
        <f t="shared" si="0"/>
        <v>1.093</v>
      </c>
      <c r="H32" s="22">
        <f t="shared" si="8"/>
        <v>100</v>
      </c>
      <c r="I32" s="22"/>
      <c r="J32" s="22">
        <v>100</v>
      </c>
      <c r="K32" s="22"/>
      <c r="L32" s="22">
        <f>E32*I32/1000</f>
        <v>0</v>
      </c>
      <c r="M32" s="22">
        <f>E32*J32/1000</f>
        <v>1.093</v>
      </c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19">
        <f t="shared" si="11"/>
        <v>100</v>
      </c>
      <c r="AK32" s="42">
        <f t="shared" si="12"/>
        <v>1.093</v>
      </c>
    </row>
    <row r="33" spans="1:37">
      <c r="A33" s="33">
        <v>29</v>
      </c>
      <c r="B33" s="9" t="s">
        <v>58</v>
      </c>
      <c r="C33" s="9" t="s">
        <v>59</v>
      </c>
      <c r="D33" s="11" t="s">
        <v>28</v>
      </c>
      <c r="E33" s="21">
        <v>141.37</v>
      </c>
      <c r="F33" s="2">
        <v>3600</v>
      </c>
      <c r="G33" s="42">
        <f t="shared" si="0"/>
        <v>508.93200000000002</v>
      </c>
      <c r="H33" s="22">
        <f t="shared" si="8"/>
        <v>720</v>
      </c>
      <c r="I33" s="22"/>
      <c r="J33" s="22">
        <v>360</v>
      </c>
      <c r="K33" s="22">
        <v>360</v>
      </c>
      <c r="L33" s="22">
        <f t="shared" si="9"/>
        <v>0</v>
      </c>
      <c r="M33" s="22">
        <f t="shared" si="10"/>
        <v>50.893200000000007</v>
      </c>
      <c r="N33" s="22">
        <f t="shared" si="21"/>
        <v>50.893200000000007</v>
      </c>
      <c r="O33" s="22">
        <f t="shared" si="13"/>
        <v>1080</v>
      </c>
      <c r="P33" s="22">
        <v>360</v>
      </c>
      <c r="Q33" s="22">
        <v>360</v>
      </c>
      <c r="R33" s="22">
        <v>360</v>
      </c>
      <c r="S33" s="22">
        <f t="shared" si="19"/>
        <v>50.893200000000007</v>
      </c>
      <c r="T33" s="22">
        <f t="shared" si="14"/>
        <v>50.893200000000007</v>
      </c>
      <c r="U33" s="22">
        <f t="shared" si="22"/>
        <v>50.893200000000007</v>
      </c>
      <c r="V33" s="22">
        <f t="shared" si="15"/>
        <v>1080</v>
      </c>
      <c r="W33" s="22">
        <v>360</v>
      </c>
      <c r="X33" s="22">
        <v>360</v>
      </c>
      <c r="Y33" s="22">
        <v>360</v>
      </c>
      <c r="Z33" s="22">
        <f t="shared" si="23"/>
        <v>50.893200000000007</v>
      </c>
      <c r="AA33" s="22">
        <f t="shared" si="16"/>
        <v>50.893200000000007</v>
      </c>
      <c r="AB33" s="22">
        <f t="shared" si="20"/>
        <v>50.893200000000007</v>
      </c>
      <c r="AC33" s="22">
        <f t="shared" si="17"/>
        <v>720</v>
      </c>
      <c r="AD33" s="22">
        <v>360</v>
      </c>
      <c r="AE33" s="22">
        <v>360</v>
      </c>
      <c r="AF33" s="22"/>
      <c r="AG33" s="22">
        <f t="shared" si="18"/>
        <v>50.893200000000007</v>
      </c>
      <c r="AH33" s="22">
        <f t="shared" si="24"/>
        <v>50.893200000000007</v>
      </c>
      <c r="AI33" s="22"/>
      <c r="AJ33" s="19">
        <f t="shared" si="11"/>
        <v>3600</v>
      </c>
      <c r="AK33" s="42">
        <f t="shared" si="12"/>
        <v>508.93200000000002</v>
      </c>
    </row>
    <row r="34" spans="1:37">
      <c r="A34" s="33">
        <v>30</v>
      </c>
      <c r="B34" s="9" t="s">
        <v>58</v>
      </c>
      <c r="C34" s="9" t="s">
        <v>60</v>
      </c>
      <c r="D34" s="11" t="s">
        <v>28</v>
      </c>
      <c r="E34" s="47">
        <v>119.34</v>
      </c>
      <c r="F34" s="2">
        <v>3500</v>
      </c>
      <c r="G34" s="42">
        <f t="shared" si="0"/>
        <v>417.69</v>
      </c>
      <c r="H34" s="22">
        <f t="shared" si="8"/>
        <v>700</v>
      </c>
      <c r="I34" s="22"/>
      <c r="J34" s="22">
        <v>350</v>
      </c>
      <c r="K34" s="22">
        <v>350</v>
      </c>
      <c r="L34" s="22">
        <f t="shared" si="9"/>
        <v>0</v>
      </c>
      <c r="M34" s="22">
        <f t="shared" si="10"/>
        <v>41.768999999999998</v>
      </c>
      <c r="N34" s="22">
        <f t="shared" si="21"/>
        <v>41.768999999999998</v>
      </c>
      <c r="O34" s="22">
        <f t="shared" si="13"/>
        <v>1050</v>
      </c>
      <c r="P34" s="22">
        <v>350</v>
      </c>
      <c r="Q34" s="22">
        <v>350</v>
      </c>
      <c r="R34" s="22">
        <v>350</v>
      </c>
      <c r="S34" s="22">
        <f t="shared" si="19"/>
        <v>41.768999999999998</v>
      </c>
      <c r="T34" s="22">
        <f t="shared" si="14"/>
        <v>41.768999999999998</v>
      </c>
      <c r="U34" s="22">
        <f t="shared" si="22"/>
        <v>41.768999999999998</v>
      </c>
      <c r="V34" s="22">
        <f t="shared" si="15"/>
        <v>1050</v>
      </c>
      <c r="W34" s="22">
        <v>350</v>
      </c>
      <c r="X34" s="22">
        <v>350</v>
      </c>
      <c r="Y34" s="22">
        <v>350</v>
      </c>
      <c r="Z34" s="22">
        <f t="shared" si="23"/>
        <v>41.768999999999998</v>
      </c>
      <c r="AA34" s="22">
        <f t="shared" si="16"/>
        <v>41.768999999999998</v>
      </c>
      <c r="AB34" s="22">
        <f t="shared" si="20"/>
        <v>41.768999999999998</v>
      </c>
      <c r="AC34" s="22">
        <f t="shared" si="17"/>
        <v>700</v>
      </c>
      <c r="AD34" s="22">
        <v>350</v>
      </c>
      <c r="AE34" s="22">
        <v>350</v>
      </c>
      <c r="AF34" s="22"/>
      <c r="AG34" s="22">
        <f t="shared" si="18"/>
        <v>41.768999999999998</v>
      </c>
      <c r="AH34" s="22">
        <f t="shared" si="24"/>
        <v>41.768999999999998</v>
      </c>
      <c r="AI34" s="22"/>
      <c r="AJ34" s="19">
        <f t="shared" si="11"/>
        <v>3500</v>
      </c>
      <c r="AK34" s="42">
        <f t="shared" si="12"/>
        <v>417.69</v>
      </c>
    </row>
    <row r="35" spans="1:37">
      <c r="A35" s="33">
        <v>31</v>
      </c>
      <c r="B35" s="9" t="s">
        <v>58</v>
      </c>
      <c r="C35" s="10" t="s">
        <v>61</v>
      </c>
      <c r="D35" s="11" t="s">
        <v>28</v>
      </c>
      <c r="E35" s="47">
        <v>194.25</v>
      </c>
      <c r="F35" s="2">
        <v>1200</v>
      </c>
      <c r="G35" s="42">
        <f t="shared" si="0"/>
        <v>233.1</v>
      </c>
      <c r="H35" s="22">
        <f t="shared" si="8"/>
        <v>250</v>
      </c>
      <c r="I35" s="22"/>
      <c r="J35" s="22">
        <v>150</v>
      </c>
      <c r="K35" s="22">
        <v>100</v>
      </c>
      <c r="L35" s="22">
        <f t="shared" si="9"/>
        <v>0</v>
      </c>
      <c r="M35" s="22">
        <f t="shared" si="10"/>
        <v>29.137499999999999</v>
      </c>
      <c r="N35" s="22">
        <f t="shared" si="21"/>
        <v>19.425000000000001</v>
      </c>
      <c r="O35" s="22">
        <f t="shared" si="13"/>
        <v>300</v>
      </c>
      <c r="P35" s="22">
        <v>100</v>
      </c>
      <c r="Q35" s="22">
        <v>100</v>
      </c>
      <c r="R35" s="22">
        <v>100</v>
      </c>
      <c r="S35" s="22">
        <f t="shared" si="19"/>
        <v>19.425000000000001</v>
      </c>
      <c r="T35" s="22">
        <f t="shared" si="14"/>
        <v>19.425000000000001</v>
      </c>
      <c r="U35" s="22">
        <f t="shared" si="22"/>
        <v>19.425000000000001</v>
      </c>
      <c r="V35" s="22">
        <f t="shared" si="15"/>
        <v>350</v>
      </c>
      <c r="W35" s="22">
        <v>150</v>
      </c>
      <c r="X35" s="22">
        <v>100</v>
      </c>
      <c r="Y35" s="22">
        <v>100</v>
      </c>
      <c r="Z35" s="22">
        <f t="shared" si="23"/>
        <v>29.137499999999999</v>
      </c>
      <c r="AA35" s="22">
        <f t="shared" si="16"/>
        <v>19.425000000000001</v>
      </c>
      <c r="AB35" s="22">
        <f t="shared" si="20"/>
        <v>19.425000000000001</v>
      </c>
      <c r="AC35" s="22">
        <f t="shared" si="17"/>
        <v>300</v>
      </c>
      <c r="AD35" s="22">
        <v>150</v>
      </c>
      <c r="AE35" s="22">
        <v>150</v>
      </c>
      <c r="AF35" s="22"/>
      <c r="AG35" s="22">
        <f t="shared" si="18"/>
        <v>29.137499999999999</v>
      </c>
      <c r="AH35" s="22">
        <f t="shared" si="24"/>
        <v>29.137499999999999</v>
      </c>
      <c r="AI35" s="22"/>
      <c r="AJ35" s="19">
        <f t="shared" si="11"/>
        <v>1200</v>
      </c>
      <c r="AK35" s="42">
        <f t="shared" si="12"/>
        <v>233.1</v>
      </c>
    </row>
    <row r="36" spans="1:37" ht="18" customHeight="1">
      <c r="A36" s="33">
        <v>32</v>
      </c>
      <c r="B36" s="9" t="s">
        <v>62</v>
      </c>
      <c r="C36" s="10" t="s">
        <v>63</v>
      </c>
      <c r="D36" s="19" t="s">
        <v>43</v>
      </c>
      <c r="E36" s="21">
        <v>2.4700000000000002</v>
      </c>
      <c r="F36" s="2">
        <v>200</v>
      </c>
      <c r="G36" s="42">
        <f t="shared" si="0"/>
        <v>0.49400000000000005</v>
      </c>
      <c r="H36" s="22">
        <f t="shared" si="8"/>
        <v>200</v>
      </c>
      <c r="I36" s="22"/>
      <c r="J36" s="22">
        <v>200</v>
      </c>
      <c r="K36" s="22"/>
      <c r="L36" s="22">
        <f t="shared" si="9"/>
        <v>0</v>
      </c>
      <c r="M36" s="22">
        <f t="shared" si="10"/>
        <v>0.49400000000000005</v>
      </c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19">
        <f t="shared" si="11"/>
        <v>200</v>
      </c>
      <c r="AK36" s="42">
        <f t="shared" si="12"/>
        <v>0.49400000000000005</v>
      </c>
    </row>
    <row r="37" spans="1:37">
      <c r="A37" s="33">
        <v>33</v>
      </c>
      <c r="B37" s="35" t="s">
        <v>64</v>
      </c>
      <c r="C37" s="12" t="s">
        <v>65</v>
      </c>
      <c r="D37" s="13" t="s">
        <v>66</v>
      </c>
      <c r="E37" s="21">
        <v>78.52</v>
      </c>
      <c r="F37" s="2">
        <v>40</v>
      </c>
      <c r="G37" s="42">
        <f t="shared" si="0"/>
        <v>3.1407999999999996</v>
      </c>
      <c r="H37" s="22">
        <f t="shared" si="8"/>
        <v>10</v>
      </c>
      <c r="I37" s="22"/>
      <c r="J37" s="22">
        <v>10</v>
      </c>
      <c r="K37" s="22"/>
      <c r="L37" s="22">
        <f t="shared" si="9"/>
        <v>0</v>
      </c>
      <c r="M37" s="22">
        <f t="shared" si="10"/>
        <v>0.7851999999999999</v>
      </c>
      <c r="N37" s="22"/>
      <c r="O37" s="22">
        <f t="shared" si="13"/>
        <v>10</v>
      </c>
      <c r="P37" s="22">
        <v>10</v>
      </c>
      <c r="Q37" s="22"/>
      <c r="R37" s="22"/>
      <c r="S37" s="22">
        <f t="shared" si="19"/>
        <v>0.7851999999999999</v>
      </c>
      <c r="T37" s="22"/>
      <c r="U37" s="22"/>
      <c r="V37" s="22">
        <f t="shared" si="15"/>
        <v>10</v>
      </c>
      <c r="W37" s="22">
        <v>10</v>
      </c>
      <c r="X37" s="22"/>
      <c r="Y37" s="22"/>
      <c r="Z37" s="22">
        <f t="shared" si="23"/>
        <v>0.7851999999999999</v>
      </c>
      <c r="AA37" s="22"/>
      <c r="AB37" s="22"/>
      <c r="AC37" s="22">
        <f t="shared" si="17"/>
        <v>10</v>
      </c>
      <c r="AD37" s="22">
        <v>10</v>
      </c>
      <c r="AE37" s="22"/>
      <c r="AF37" s="22"/>
      <c r="AG37" s="22">
        <f t="shared" si="18"/>
        <v>0.7851999999999999</v>
      </c>
      <c r="AH37" s="22"/>
      <c r="AI37" s="22"/>
      <c r="AJ37" s="19">
        <f t="shared" si="11"/>
        <v>40</v>
      </c>
      <c r="AK37" s="42">
        <f t="shared" si="12"/>
        <v>3.1407999999999996</v>
      </c>
    </row>
    <row r="38" spans="1:37" ht="15" customHeight="1">
      <c r="A38" s="33">
        <v>34</v>
      </c>
      <c r="B38" s="35" t="s">
        <v>67</v>
      </c>
      <c r="C38" s="12" t="s">
        <v>68</v>
      </c>
      <c r="D38" s="13" t="s">
        <v>43</v>
      </c>
      <c r="E38" s="21">
        <v>36.020000000000003</v>
      </c>
      <c r="F38" s="2">
        <v>150</v>
      </c>
      <c r="G38" s="42">
        <f t="shared" si="0"/>
        <v>5.4030000000000005</v>
      </c>
      <c r="H38" s="22">
        <f t="shared" si="8"/>
        <v>150</v>
      </c>
      <c r="I38" s="22"/>
      <c r="J38" s="22">
        <v>150</v>
      </c>
      <c r="K38" s="22"/>
      <c r="L38" s="22">
        <f t="shared" si="9"/>
        <v>0</v>
      </c>
      <c r="M38" s="22">
        <f t="shared" si="10"/>
        <v>5.4030000000000005</v>
      </c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19">
        <f t="shared" si="11"/>
        <v>150</v>
      </c>
      <c r="AK38" s="42">
        <f t="shared" si="12"/>
        <v>5.4030000000000005</v>
      </c>
    </row>
    <row r="39" spans="1:37" ht="30">
      <c r="A39" s="33">
        <v>35</v>
      </c>
      <c r="B39" s="23" t="s">
        <v>70</v>
      </c>
      <c r="C39" s="9" t="s">
        <v>71</v>
      </c>
      <c r="D39" s="11" t="s">
        <v>28</v>
      </c>
      <c r="E39" s="20">
        <v>3413.93</v>
      </c>
      <c r="F39" s="2">
        <v>130</v>
      </c>
      <c r="G39" s="42">
        <f t="shared" si="0"/>
        <v>443.81089999999995</v>
      </c>
      <c r="H39" s="22"/>
      <c r="I39" s="22"/>
      <c r="J39" s="22"/>
      <c r="K39" s="22"/>
      <c r="L39" s="22">
        <f t="shared" si="9"/>
        <v>0</v>
      </c>
      <c r="M39" s="22"/>
      <c r="N39" s="22"/>
      <c r="O39" s="22">
        <f t="shared" si="13"/>
        <v>40</v>
      </c>
      <c r="P39" s="22">
        <v>20</v>
      </c>
      <c r="Q39" s="22">
        <v>10</v>
      </c>
      <c r="R39" s="22">
        <v>10</v>
      </c>
      <c r="S39" s="22">
        <f t="shared" si="19"/>
        <v>68.278599999999997</v>
      </c>
      <c r="T39" s="22">
        <f t="shared" si="14"/>
        <v>34.139299999999999</v>
      </c>
      <c r="U39" s="22">
        <f t="shared" si="22"/>
        <v>34.139299999999999</v>
      </c>
      <c r="V39" s="22">
        <f t="shared" si="15"/>
        <v>60</v>
      </c>
      <c r="W39" s="22">
        <v>20</v>
      </c>
      <c r="X39" s="22">
        <v>20</v>
      </c>
      <c r="Y39" s="22">
        <v>20</v>
      </c>
      <c r="Z39" s="22">
        <f t="shared" si="23"/>
        <v>68.278599999999997</v>
      </c>
      <c r="AA39" s="22">
        <f t="shared" si="16"/>
        <v>68.278599999999997</v>
      </c>
      <c r="AB39" s="22">
        <f t="shared" si="20"/>
        <v>68.278599999999997</v>
      </c>
      <c r="AC39" s="22">
        <f t="shared" si="17"/>
        <v>30</v>
      </c>
      <c r="AD39" s="22">
        <v>10</v>
      </c>
      <c r="AE39" s="22">
        <v>20</v>
      </c>
      <c r="AF39" s="22"/>
      <c r="AG39" s="22">
        <f t="shared" si="18"/>
        <v>34.139299999999999</v>
      </c>
      <c r="AH39" s="22">
        <f t="shared" si="24"/>
        <v>68.278599999999997</v>
      </c>
      <c r="AI39" s="22"/>
      <c r="AJ39" s="19">
        <f t="shared" si="11"/>
        <v>130</v>
      </c>
      <c r="AK39" s="42">
        <f t="shared" si="12"/>
        <v>443.81089999999995</v>
      </c>
    </row>
    <row r="40" spans="1:37" ht="30">
      <c r="A40" s="33">
        <v>36</v>
      </c>
      <c r="B40" s="9" t="s">
        <v>72</v>
      </c>
      <c r="C40" s="36" t="s">
        <v>137</v>
      </c>
      <c r="D40" s="18" t="s">
        <v>28</v>
      </c>
      <c r="E40" s="34">
        <v>500</v>
      </c>
      <c r="F40" s="2">
        <v>100</v>
      </c>
      <c r="G40" s="42">
        <f t="shared" si="0"/>
        <v>50</v>
      </c>
      <c r="H40" s="22"/>
      <c r="I40" s="22"/>
      <c r="J40" s="22"/>
      <c r="K40" s="22"/>
      <c r="L40" s="22">
        <f t="shared" si="9"/>
        <v>0</v>
      </c>
      <c r="M40" s="22"/>
      <c r="N40" s="22"/>
      <c r="O40" s="22">
        <f t="shared" si="13"/>
        <v>30</v>
      </c>
      <c r="P40" s="22">
        <v>30</v>
      </c>
      <c r="Q40" s="22"/>
      <c r="R40" s="22"/>
      <c r="S40" s="22">
        <f t="shared" si="19"/>
        <v>15</v>
      </c>
      <c r="T40" s="22"/>
      <c r="U40" s="22"/>
      <c r="V40" s="22">
        <f t="shared" si="15"/>
        <v>50</v>
      </c>
      <c r="W40" s="22">
        <v>50</v>
      </c>
      <c r="X40" s="22"/>
      <c r="Y40" s="22"/>
      <c r="Z40" s="22">
        <f t="shared" si="23"/>
        <v>25</v>
      </c>
      <c r="AA40" s="22"/>
      <c r="AB40" s="22"/>
      <c r="AC40" s="22">
        <f t="shared" si="17"/>
        <v>20</v>
      </c>
      <c r="AD40" s="22">
        <v>20</v>
      </c>
      <c r="AE40" s="22"/>
      <c r="AF40" s="22"/>
      <c r="AG40" s="22">
        <f t="shared" si="18"/>
        <v>10</v>
      </c>
      <c r="AH40" s="22"/>
      <c r="AI40" s="22"/>
      <c r="AJ40" s="19">
        <f t="shared" si="11"/>
        <v>100</v>
      </c>
      <c r="AK40" s="42">
        <f t="shared" si="12"/>
        <v>50</v>
      </c>
    </row>
    <row r="41" spans="1:37">
      <c r="A41" s="33">
        <v>37</v>
      </c>
      <c r="B41" s="35" t="s">
        <v>73</v>
      </c>
      <c r="C41" s="12" t="s">
        <v>74</v>
      </c>
      <c r="D41" s="13" t="s">
        <v>133</v>
      </c>
      <c r="E41" s="21">
        <v>24.04</v>
      </c>
      <c r="F41" s="2">
        <v>1000</v>
      </c>
      <c r="G41" s="42">
        <f t="shared" si="0"/>
        <v>24.04</v>
      </c>
      <c r="H41" s="22">
        <f t="shared" si="8"/>
        <v>200</v>
      </c>
      <c r="I41" s="22"/>
      <c r="J41" s="22">
        <v>200</v>
      </c>
      <c r="K41" s="22"/>
      <c r="L41" s="22">
        <f t="shared" si="9"/>
        <v>0</v>
      </c>
      <c r="M41" s="22">
        <f t="shared" si="10"/>
        <v>4.8079999999999998</v>
      </c>
      <c r="N41" s="22"/>
      <c r="O41" s="22">
        <f t="shared" si="13"/>
        <v>300</v>
      </c>
      <c r="P41" s="22">
        <v>100</v>
      </c>
      <c r="Q41" s="22">
        <v>100</v>
      </c>
      <c r="R41" s="22">
        <v>100</v>
      </c>
      <c r="S41" s="22">
        <f t="shared" si="19"/>
        <v>2.4039999999999999</v>
      </c>
      <c r="T41" s="22">
        <f t="shared" si="14"/>
        <v>2.4039999999999999</v>
      </c>
      <c r="U41" s="22">
        <f t="shared" si="22"/>
        <v>2.4039999999999999</v>
      </c>
      <c r="V41" s="22">
        <f t="shared" si="15"/>
        <v>300</v>
      </c>
      <c r="W41" s="22">
        <v>100</v>
      </c>
      <c r="X41" s="22">
        <v>100</v>
      </c>
      <c r="Y41" s="22">
        <v>100</v>
      </c>
      <c r="Z41" s="22">
        <f t="shared" si="23"/>
        <v>2.4039999999999999</v>
      </c>
      <c r="AA41" s="22">
        <f t="shared" si="16"/>
        <v>2.4039999999999999</v>
      </c>
      <c r="AB41" s="22">
        <f t="shared" si="20"/>
        <v>2.4039999999999999</v>
      </c>
      <c r="AC41" s="22">
        <f t="shared" si="17"/>
        <v>200</v>
      </c>
      <c r="AD41" s="22">
        <v>100</v>
      </c>
      <c r="AE41" s="22">
        <v>100</v>
      </c>
      <c r="AF41" s="22"/>
      <c r="AG41" s="22">
        <f t="shared" si="18"/>
        <v>2.4039999999999999</v>
      </c>
      <c r="AH41" s="22">
        <f t="shared" si="24"/>
        <v>2.4039999999999999</v>
      </c>
      <c r="AI41" s="22"/>
      <c r="AJ41" s="19">
        <f t="shared" si="11"/>
        <v>1000</v>
      </c>
      <c r="AK41" s="42">
        <f t="shared" si="12"/>
        <v>24.04</v>
      </c>
    </row>
    <row r="42" spans="1:37">
      <c r="A42" s="33">
        <v>38</v>
      </c>
      <c r="B42" s="35" t="s">
        <v>73</v>
      </c>
      <c r="C42" s="12" t="s">
        <v>75</v>
      </c>
      <c r="D42" s="13" t="s">
        <v>66</v>
      </c>
      <c r="E42" s="21">
        <v>708.51</v>
      </c>
      <c r="F42" s="2">
        <v>2</v>
      </c>
      <c r="G42" s="42">
        <f t="shared" si="0"/>
        <v>1.4170199999999999</v>
      </c>
      <c r="H42" s="22">
        <f t="shared" si="8"/>
        <v>2</v>
      </c>
      <c r="I42" s="22"/>
      <c r="J42" s="22">
        <v>2</v>
      </c>
      <c r="K42" s="22"/>
      <c r="L42" s="22">
        <f t="shared" si="9"/>
        <v>0</v>
      </c>
      <c r="M42" s="22">
        <f t="shared" si="10"/>
        <v>1.4170199999999999</v>
      </c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19">
        <f t="shared" si="11"/>
        <v>2</v>
      </c>
      <c r="AK42" s="42">
        <f t="shared" si="12"/>
        <v>1.4170199999999999</v>
      </c>
    </row>
    <row r="43" spans="1:37" ht="30">
      <c r="A43" s="33">
        <v>39</v>
      </c>
      <c r="B43" s="9" t="s">
        <v>76</v>
      </c>
      <c r="C43" s="10" t="s">
        <v>77</v>
      </c>
      <c r="D43" s="17" t="s">
        <v>28</v>
      </c>
      <c r="E43" s="21">
        <v>1585.06</v>
      </c>
      <c r="F43" s="2">
        <v>10</v>
      </c>
      <c r="G43" s="42">
        <f t="shared" si="0"/>
        <v>15.850599999999998</v>
      </c>
      <c r="H43" s="22">
        <f t="shared" si="8"/>
        <v>10</v>
      </c>
      <c r="I43" s="22"/>
      <c r="J43" s="22">
        <v>10</v>
      </c>
      <c r="K43" s="22"/>
      <c r="L43" s="22">
        <f t="shared" si="9"/>
        <v>0</v>
      </c>
      <c r="M43" s="22">
        <f t="shared" si="10"/>
        <v>15.850599999999998</v>
      </c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19">
        <f t="shared" si="11"/>
        <v>10</v>
      </c>
      <c r="AK43" s="42">
        <f t="shared" si="12"/>
        <v>15.850599999999998</v>
      </c>
    </row>
    <row r="44" spans="1:37">
      <c r="A44" s="33">
        <v>40</v>
      </c>
      <c r="B44" s="9" t="s">
        <v>78</v>
      </c>
      <c r="C44" s="9" t="s">
        <v>79</v>
      </c>
      <c r="D44" s="37" t="s">
        <v>28</v>
      </c>
      <c r="E44" s="21">
        <v>1073</v>
      </c>
      <c r="F44" s="2">
        <v>80</v>
      </c>
      <c r="G44" s="42">
        <f t="shared" si="0"/>
        <v>85.84</v>
      </c>
      <c r="H44" s="22">
        <f t="shared" si="8"/>
        <v>40</v>
      </c>
      <c r="I44" s="22"/>
      <c r="J44" s="22">
        <v>40</v>
      </c>
      <c r="K44" s="22"/>
      <c r="L44" s="22">
        <f t="shared" si="9"/>
        <v>0</v>
      </c>
      <c r="M44" s="22">
        <f t="shared" si="10"/>
        <v>42.92</v>
      </c>
      <c r="N44" s="22"/>
      <c r="O44" s="22"/>
      <c r="P44" s="22"/>
      <c r="Q44" s="22"/>
      <c r="R44" s="22"/>
      <c r="S44" s="22"/>
      <c r="T44" s="22"/>
      <c r="U44" s="22"/>
      <c r="V44" s="22">
        <f t="shared" si="15"/>
        <v>40</v>
      </c>
      <c r="W44" s="22"/>
      <c r="X44" s="22"/>
      <c r="Y44" s="22">
        <v>40</v>
      </c>
      <c r="Z44" s="22"/>
      <c r="AA44" s="22"/>
      <c r="AB44" s="22">
        <f t="shared" si="20"/>
        <v>42.92</v>
      </c>
      <c r="AC44" s="22"/>
      <c r="AD44" s="22"/>
      <c r="AE44" s="22"/>
      <c r="AF44" s="22"/>
      <c r="AG44" s="22"/>
      <c r="AH44" s="22"/>
      <c r="AI44" s="22"/>
      <c r="AJ44" s="19">
        <f t="shared" si="11"/>
        <v>80</v>
      </c>
      <c r="AK44" s="42">
        <f t="shared" si="12"/>
        <v>85.84</v>
      </c>
    </row>
    <row r="45" spans="1:37">
      <c r="A45" s="33">
        <v>41</v>
      </c>
      <c r="B45" s="9" t="s">
        <v>82</v>
      </c>
      <c r="C45" s="9" t="s">
        <v>83</v>
      </c>
      <c r="D45" s="17" t="s">
        <v>28</v>
      </c>
      <c r="E45" s="21">
        <v>132.07</v>
      </c>
      <c r="F45" s="2">
        <v>9900</v>
      </c>
      <c r="G45" s="42">
        <f t="shared" si="0"/>
        <v>1307.4929999999999</v>
      </c>
      <c r="H45" s="22">
        <f t="shared" si="8"/>
        <v>2400</v>
      </c>
      <c r="I45" s="22"/>
      <c r="J45" s="22">
        <v>1500</v>
      </c>
      <c r="K45" s="22">
        <v>900</v>
      </c>
      <c r="L45" s="22">
        <f t="shared" si="9"/>
        <v>0</v>
      </c>
      <c r="M45" s="22">
        <f t="shared" si="10"/>
        <v>198.10499999999999</v>
      </c>
      <c r="N45" s="22">
        <f t="shared" si="21"/>
        <v>118.863</v>
      </c>
      <c r="O45" s="22">
        <f t="shared" si="13"/>
        <v>2700</v>
      </c>
      <c r="P45" s="22">
        <v>900</v>
      </c>
      <c r="Q45" s="22">
        <v>900</v>
      </c>
      <c r="R45" s="22">
        <v>900</v>
      </c>
      <c r="S45" s="22">
        <f t="shared" si="19"/>
        <v>118.863</v>
      </c>
      <c r="T45" s="22">
        <f t="shared" si="14"/>
        <v>118.863</v>
      </c>
      <c r="U45" s="22">
        <f t="shared" si="22"/>
        <v>118.863</v>
      </c>
      <c r="V45" s="22">
        <f t="shared" si="15"/>
        <v>2800</v>
      </c>
      <c r="W45" s="22">
        <v>1000</v>
      </c>
      <c r="X45" s="22">
        <v>900</v>
      </c>
      <c r="Y45" s="22">
        <v>900</v>
      </c>
      <c r="Z45" s="22">
        <f t="shared" si="23"/>
        <v>132.07</v>
      </c>
      <c r="AA45" s="22">
        <f t="shared" si="16"/>
        <v>118.863</v>
      </c>
      <c r="AB45" s="22">
        <f t="shared" si="20"/>
        <v>118.863</v>
      </c>
      <c r="AC45" s="22">
        <f t="shared" si="17"/>
        <v>2000</v>
      </c>
      <c r="AD45" s="22">
        <v>900</v>
      </c>
      <c r="AE45" s="22">
        <v>1100</v>
      </c>
      <c r="AF45" s="22"/>
      <c r="AG45" s="22">
        <f t="shared" si="18"/>
        <v>118.863</v>
      </c>
      <c r="AH45" s="22">
        <f t="shared" si="24"/>
        <v>145.27699999999999</v>
      </c>
      <c r="AI45" s="22"/>
      <c r="AJ45" s="19">
        <f t="shared" ref="AJ45:AJ59" si="25">H45+O45+V45+AC45</f>
        <v>9900</v>
      </c>
      <c r="AK45" s="42">
        <f t="shared" ref="AK45:AK59" si="26">L45+M45+N45+S45+T45+U45+Z45+AA45+AB45+AG45+AH45+AI45</f>
        <v>1307.4930000000002</v>
      </c>
    </row>
    <row r="46" spans="1:37">
      <c r="A46" s="33">
        <v>42</v>
      </c>
      <c r="B46" s="9" t="s">
        <v>82</v>
      </c>
      <c r="C46" s="9" t="s">
        <v>84</v>
      </c>
      <c r="D46" s="17" t="s">
        <v>28</v>
      </c>
      <c r="E46" s="21">
        <v>188.28</v>
      </c>
      <c r="F46" s="2">
        <v>5000</v>
      </c>
      <c r="G46" s="42">
        <f t="shared" si="0"/>
        <v>941.4</v>
      </c>
      <c r="H46" s="22">
        <f t="shared" si="8"/>
        <v>1300</v>
      </c>
      <c r="I46" s="22"/>
      <c r="J46" s="22">
        <v>800</v>
      </c>
      <c r="K46" s="22">
        <v>500</v>
      </c>
      <c r="L46" s="22">
        <f t="shared" si="9"/>
        <v>0</v>
      </c>
      <c r="M46" s="22">
        <f t="shared" si="10"/>
        <v>150.624</v>
      </c>
      <c r="N46" s="22">
        <f t="shared" si="21"/>
        <v>94.14</v>
      </c>
      <c r="O46" s="22">
        <f t="shared" si="13"/>
        <v>1500</v>
      </c>
      <c r="P46" s="22">
        <v>500</v>
      </c>
      <c r="Q46" s="22">
        <v>500</v>
      </c>
      <c r="R46" s="22">
        <v>500</v>
      </c>
      <c r="S46" s="22">
        <f t="shared" si="19"/>
        <v>94.14</v>
      </c>
      <c r="T46" s="22">
        <f t="shared" si="14"/>
        <v>94.14</v>
      </c>
      <c r="U46" s="22">
        <f t="shared" si="22"/>
        <v>94.14</v>
      </c>
      <c r="V46" s="22">
        <f t="shared" si="15"/>
        <v>1300</v>
      </c>
      <c r="W46" s="22">
        <v>500</v>
      </c>
      <c r="X46" s="22">
        <v>400</v>
      </c>
      <c r="Y46" s="22">
        <v>400</v>
      </c>
      <c r="Z46" s="22">
        <f t="shared" si="23"/>
        <v>94.14</v>
      </c>
      <c r="AA46" s="22">
        <f t="shared" si="16"/>
        <v>75.311999999999998</v>
      </c>
      <c r="AB46" s="22">
        <f t="shared" si="20"/>
        <v>75.311999999999998</v>
      </c>
      <c r="AC46" s="22">
        <f t="shared" si="17"/>
        <v>900</v>
      </c>
      <c r="AD46" s="22">
        <v>400</v>
      </c>
      <c r="AE46" s="22">
        <v>500</v>
      </c>
      <c r="AF46" s="22"/>
      <c r="AG46" s="22">
        <f t="shared" si="18"/>
        <v>75.311999999999998</v>
      </c>
      <c r="AH46" s="22">
        <f t="shared" si="24"/>
        <v>94.14</v>
      </c>
      <c r="AI46" s="22"/>
      <c r="AJ46" s="19">
        <f t="shared" si="25"/>
        <v>5000</v>
      </c>
      <c r="AK46" s="42">
        <f t="shared" si="26"/>
        <v>941.4</v>
      </c>
    </row>
    <row r="47" spans="1:37">
      <c r="A47" s="33">
        <v>43</v>
      </c>
      <c r="B47" s="9" t="s">
        <v>86</v>
      </c>
      <c r="C47" s="10" t="s">
        <v>87</v>
      </c>
      <c r="D47" s="38" t="s">
        <v>43</v>
      </c>
      <c r="E47" s="21">
        <v>9</v>
      </c>
      <c r="F47" s="2">
        <v>80</v>
      </c>
      <c r="G47" s="42">
        <f t="shared" si="0"/>
        <v>0.72</v>
      </c>
      <c r="H47" s="22">
        <f t="shared" si="8"/>
        <v>80</v>
      </c>
      <c r="I47" s="22"/>
      <c r="J47" s="22">
        <v>80</v>
      </c>
      <c r="K47" s="22"/>
      <c r="L47" s="22">
        <f t="shared" si="9"/>
        <v>0</v>
      </c>
      <c r="M47" s="22">
        <f t="shared" si="10"/>
        <v>0.72</v>
      </c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19">
        <f t="shared" si="25"/>
        <v>80</v>
      </c>
      <c r="AK47" s="42">
        <f t="shared" si="26"/>
        <v>0.72</v>
      </c>
    </row>
    <row r="48" spans="1:37">
      <c r="A48" s="33">
        <v>44</v>
      </c>
      <c r="B48" s="22" t="s">
        <v>88</v>
      </c>
      <c r="C48" s="16" t="s">
        <v>134</v>
      </c>
      <c r="D48" s="11" t="s">
        <v>133</v>
      </c>
      <c r="E48" s="21">
        <v>11.46</v>
      </c>
      <c r="F48" s="2">
        <v>1000</v>
      </c>
      <c r="G48" s="42">
        <f t="shared" si="0"/>
        <v>11.46</v>
      </c>
      <c r="H48" s="22">
        <f t="shared" si="8"/>
        <v>200</v>
      </c>
      <c r="I48" s="22"/>
      <c r="J48" s="22">
        <v>100</v>
      </c>
      <c r="K48" s="22">
        <v>100</v>
      </c>
      <c r="L48" s="22">
        <f t="shared" si="9"/>
        <v>0</v>
      </c>
      <c r="M48" s="22">
        <f t="shared" si="10"/>
        <v>1.1459999999999999</v>
      </c>
      <c r="N48" s="22">
        <f t="shared" si="21"/>
        <v>1.1459999999999999</v>
      </c>
      <c r="O48" s="22">
        <f t="shared" si="13"/>
        <v>300</v>
      </c>
      <c r="P48" s="22">
        <v>100</v>
      </c>
      <c r="Q48" s="22">
        <v>100</v>
      </c>
      <c r="R48" s="22">
        <v>100</v>
      </c>
      <c r="S48" s="22">
        <f t="shared" si="19"/>
        <v>1.1459999999999999</v>
      </c>
      <c r="T48" s="22">
        <f t="shared" si="14"/>
        <v>1.1459999999999999</v>
      </c>
      <c r="U48" s="22">
        <f t="shared" si="22"/>
        <v>1.1459999999999999</v>
      </c>
      <c r="V48" s="22">
        <f t="shared" si="15"/>
        <v>300</v>
      </c>
      <c r="W48" s="22">
        <v>100</v>
      </c>
      <c r="X48" s="22">
        <v>100</v>
      </c>
      <c r="Y48" s="22">
        <v>100</v>
      </c>
      <c r="Z48" s="22">
        <f t="shared" si="23"/>
        <v>1.1459999999999999</v>
      </c>
      <c r="AA48" s="22">
        <f t="shared" si="16"/>
        <v>1.1459999999999999</v>
      </c>
      <c r="AB48" s="22">
        <f t="shared" si="20"/>
        <v>1.1459999999999999</v>
      </c>
      <c r="AC48" s="22">
        <f t="shared" si="17"/>
        <v>200</v>
      </c>
      <c r="AD48" s="22">
        <v>100</v>
      </c>
      <c r="AE48" s="22">
        <v>100</v>
      </c>
      <c r="AF48" s="22"/>
      <c r="AG48" s="22">
        <f t="shared" si="18"/>
        <v>1.1459999999999999</v>
      </c>
      <c r="AH48" s="22">
        <f t="shared" si="24"/>
        <v>1.1459999999999999</v>
      </c>
      <c r="AI48" s="22"/>
      <c r="AJ48" s="19">
        <f t="shared" si="25"/>
        <v>1000</v>
      </c>
      <c r="AK48" s="42">
        <f t="shared" si="26"/>
        <v>11.46</v>
      </c>
    </row>
    <row r="49" spans="1:37">
      <c r="A49" s="33">
        <v>45</v>
      </c>
      <c r="B49" s="23" t="s">
        <v>91</v>
      </c>
      <c r="C49" s="24" t="s">
        <v>92</v>
      </c>
      <c r="D49" s="18" t="s">
        <v>43</v>
      </c>
      <c r="E49" s="21">
        <v>2.1</v>
      </c>
      <c r="F49" s="2">
        <v>880</v>
      </c>
      <c r="G49" s="42">
        <f t="shared" si="0"/>
        <v>1.8480000000000001</v>
      </c>
      <c r="H49" s="22"/>
      <c r="I49" s="22"/>
      <c r="J49" s="22"/>
      <c r="K49" s="22"/>
      <c r="L49" s="22">
        <f t="shared" si="9"/>
        <v>0</v>
      </c>
      <c r="M49" s="22"/>
      <c r="N49" s="22"/>
      <c r="O49" s="22">
        <f t="shared" si="13"/>
        <v>300</v>
      </c>
      <c r="P49" s="22">
        <v>300</v>
      </c>
      <c r="Q49" s="22"/>
      <c r="R49" s="22"/>
      <c r="S49" s="22">
        <f t="shared" si="19"/>
        <v>0.63</v>
      </c>
      <c r="T49" s="22"/>
      <c r="U49" s="22"/>
      <c r="V49" s="22">
        <f t="shared" si="15"/>
        <v>300</v>
      </c>
      <c r="W49" s="22">
        <v>300</v>
      </c>
      <c r="X49" s="22"/>
      <c r="Y49" s="22"/>
      <c r="Z49" s="22">
        <f t="shared" si="23"/>
        <v>0.63</v>
      </c>
      <c r="AA49" s="22"/>
      <c r="AB49" s="22"/>
      <c r="AC49" s="22">
        <f t="shared" si="17"/>
        <v>280</v>
      </c>
      <c r="AD49" s="22">
        <v>280</v>
      </c>
      <c r="AE49" s="22"/>
      <c r="AF49" s="22"/>
      <c r="AG49" s="22">
        <f t="shared" si="18"/>
        <v>0.58799999999999997</v>
      </c>
      <c r="AH49" s="22"/>
      <c r="AI49" s="22"/>
      <c r="AJ49" s="19">
        <f t="shared" si="25"/>
        <v>880</v>
      </c>
      <c r="AK49" s="42">
        <f t="shared" si="26"/>
        <v>1.8479999999999999</v>
      </c>
    </row>
    <row r="50" spans="1:37" ht="29.25" customHeight="1">
      <c r="A50" s="33">
        <v>46</v>
      </c>
      <c r="B50" s="9" t="s">
        <v>93</v>
      </c>
      <c r="C50" s="10" t="s">
        <v>94</v>
      </c>
      <c r="D50" s="18" t="s">
        <v>33</v>
      </c>
      <c r="E50" s="21">
        <v>14.64</v>
      </c>
      <c r="F50" s="2">
        <v>200</v>
      </c>
      <c r="G50" s="42">
        <f>F50*E50/1000</f>
        <v>2.9279999999999999</v>
      </c>
      <c r="H50" s="22">
        <f>I50+J50+K50</f>
        <v>40</v>
      </c>
      <c r="I50" s="22"/>
      <c r="J50" s="22">
        <v>20</v>
      </c>
      <c r="K50" s="22">
        <v>20</v>
      </c>
      <c r="L50" s="22">
        <f>E50*I50/1000</f>
        <v>0</v>
      </c>
      <c r="M50" s="22">
        <f>E50*J50/1000</f>
        <v>0.2928</v>
      </c>
      <c r="N50" s="22">
        <f>E50*K50/1000</f>
        <v>0.2928</v>
      </c>
      <c r="O50" s="22">
        <f>P50+Q50+R50</f>
        <v>60</v>
      </c>
      <c r="P50" s="22">
        <v>20</v>
      </c>
      <c r="Q50" s="22">
        <v>20</v>
      </c>
      <c r="R50" s="22">
        <v>20</v>
      </c>
      <c r="S50" s="22">
        <f>E50*P50/1000</f>
        <v>0.2928</v>
      </c>
      <c r="T50" s="22">
        <f>E50*Q50/1000</f>
        <v>0.2928</v>
      </c>
      <c r="U50" s="22">
        <f>E50*R50/1000</f>
        <v>0.2928</v>
      </c>
      <c r="V50" s="22">
        <f>W50+X50+Y50</f>
        <v>60</v>
      </c>
      <c r="W50" s="22">
        <v>20</v>
      </c>
      <c r="X50" s="22">
        <v>20</v>
      </c>
      <c r="Y50" s="22">
        <v>20</v>
      </c>
      <c r="Z50" s="22">
        <f>E50*W50/1000</f>
        <v>0.2928</v>
      </c>
      <c r="AA50" s="22">
        <f>E50*X50/1000</f>
        <v>0.2928</v>
      </c>
      <c r="AB50" s="22">
        <f>E50*Y50/1000</f>
        <v>0.2928</v>
      </c>
      <c r="AC50" s="22">
        <f>AD50+AE50+AF50</f>
        <v>40</v>
      </c>
      <c r="AD50" s="22">
        <v>20</v>
      </c>
      <c r="AE50" s="22">
        <v>20</v>
      </c>
      <c r="AF50" s="22"/>
      <c r="AG50" s="22">
        <f>E50*AD50/1000</f>
        <v>0.2928</v>
      </c>
      <c r="AH50" s="22">
        <f>E50*AE50/1000</f>
        <v>0.2928</v>
      </c>
      <c r="AI50" s="22"/>
      <c r="AJ50" s="19">
        <f t="shared" si="25"/>
        <v>200</v>
      </c>
      <c r="AK50" s="42">
        <f t="shared" si="26"/>
        <v>2.9280000000000004</v>
      </c>
    </row>
    <row r="51" spans="1:37" ht="27.75" customHeight="1">
      <c r="A51" s="33">
        <v>47</v>
      </c>
      <c r="B51" s="35" t="s">
        <v>95</v>
      </c>
      <c r="C51" s="12" t="s">
        <v>128</v>
      </c>
      <c r="D51" s="13" t="s">
        <v>33</v>
      </c>
      <c r="E51" s="21">
        <v>356</v>
      </c>
      <c r="F51" s="2">
        <v>10</v>
      </c>
      <c r="G51" s="42">
        <f>F51*E51/1000</f>
        <v>3.56</v>
      </c>
      <c r="H51" s="22">
        <f>I51+J51+K51</f>
        <v>4</v>
      </c>
      <c r="I51" s="22"/>
      <c r="J51" s="22">
        <v>4</v>
      </c>
      <c r="K51" s="22"/>
      <c r="L51" s="22">
        <f>E51*I51/1000</f>
        <v>0</v>
      </c>
      <c r="M51" s="22">
        <f>E51*J51/1000</f>
        <v>1.4239999999999999</v>
      </c>
      <c r="N51" s="22">
        <f>E51*K51/1000</f>
        <v>0</v>
      </c>
      <c r="O51" s="22">
        <f>P51+Q51+R51</f>
        <v>2</v>
      </c>
      <c r="P51" s="22">
        <v>2</v>
      </c>
      <c r="Q51" s="22"/>
      <c r="R51" s="22"/>
      <c r="S51" s="22">
        <f>E51*P51/1000</f>
        <v>0.71199999999999997</v>
      </c>
      <c r="T51" s="22">
        <f>E51*Q51/1000</f>
        <v>0</v>
      </c>
      <c r="U51" s="22">
        <f>E51*R51/1000</f>
        <v>0</v>
      </c>
      <c r="V51" s="22">
        <f>W51+X51+Y51</f>
        <v>2</v>
      </c>
      <c r="W51" s="22">
        <v>2</v>
      </c>
      <c r="X51" s="22"/>
      <c r="Y51" s="22"/>
      <c r="Z51" s="22">
        <f>E51*W51/1000</f>
        <v>0.71199999999999997</v>
      </c>
      <c r="AA51" s="22">
        <f>E51*X51/1000</f>
        <v>0</v>
      </c>
      <c r="AB51" s="22">
        <f>E51*Y51/1000</f>
        <v>0</v>
      </c>
      <c r="AC51" s="22">
        <f>AD51+AE51+AF51</f>
        <v>2</v>
      </c>
      <c r="AD51" s="22">
        <v>2</v>
      </c>
      <c r="AE51" s="22"/>
      <c r="AF51" s="22"/>
      <c r="AG51" s="22">
        <f>E51*AD51/1000</f>
        <v>0.71199999999999997</v>
      </c>
      <c r="AH51" s="22">
        <f>E51*AE51/1000</f>
        <v>0</v>
      </c>
      <c r="AI51" s="22"/>
      <c r="AJ51" s="19">
        <f t="shared" si="25"/>
        <v>10</v>
      </c>
      <c r="AK51" s="42">
        <f t="shared" si="26"/>
        <v>3.5599999999999996</v>
      </c>
    </row>
    <row r="52" spans="1:37">
      <c r="A52" s="33">
        <v>48</v>
      </c>
      <c r="B52" s="35" t="s">
        <v>99</v>
      </c>
      <c r="C52" s="12" t="s">
        <v>100</v>
      </c>
      <c r="D52" s="13" t="s">
        <v>33</v>
      </c>
      <c r="E52" s="27">
        <v>1010</v>
      </c>
      <c r="F52" s="2">
        <v>100</v>
      </c>
      <c r="G52" s="42">
        <f t="shared" ref="G52:G59" si="27">F52*E52/1000</f>
        <v>101</v>
      </c>
      <c r="H52" s="22">
        <f t="shared" ref="H52:H59" si="28">I52+J52+K52</f>
        <v>50</v>
      </c>
      <c r="I52" s="22"/>
      <c r="J52" s="22">
        <v>50</v>
      </c>
      <c r="K52" s="22"/>
      <c r="L52" s="22">
        <f t="shared" ref="L52:L59" si="29">E52*I52/1000</f>
        <v>0</v>
      </c>
      <c r="M52" s="22">
        <f t="shared" ref="M52:M59" si="30">E52*J52/1000</f>
        <v>50.5</v>
      </c>
      <c r="N52" s="22"/>
      <c r="O52" s="22"/>
      <c r="P52" s="22"/>
      <c r="Q52" s="22"/>
      <c r="R52" s="22"/>
      <c r="S52" s="22"/>
      <c r="T52" s="22"/>
      <c r="U52" s="22"/>
      <c r="V52" s="22">
        <f t="shared" ref="V52:V59" si="31">W52+X52+Y52</f>
        <v>50</v>
      </c>
      <c r="W52" s="22">
        <v>50</v>
      </c>
      <c r="X52" s="22"/>
      <c r="Y52" s="22"/>
      <c r="Z52" s="22">
        <f t="shared" ref="Z52:Z59" si="32">E52*W52/1000</f>
        <v>50.5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19">
        <f t="shared" si="25"/>
        <v>100</v>
      </c>
      <c r="AK52" s="42">
        <f t="shared" si="26"/>
        <v>101</v>
      </c>
    </row>
    <row r="53" spans="1:37" ht="14.25" customHeight="1">
      <c r="A53" s="33">
        <v>49</v>
      </c>
      <c r="B53" s="9" t="s">
        <v>101</v>
      </c>
      <c r="C53" s="10" t="s">
        <v>102</v>
      </c>
      <c r="D53" s="11" t="s">
        <v>43</v>
      </c>
      <c r="E53" s="48">
        <v>1.9</v>
      </c>
      <c r="F53" s="2">
        <v>71800</v>
      </c>
      <c r="G53" s="42">
        <f t="shared" si="27"/>
        <v>136.41999999999999</v>
      </c>
      <c r="H53" s="22">
        <f t="shared" si="28"/>
        <v>14300</v>
      </c>
      <c r="I53" s="22"/>
      <c r="J53" s="22">
        <v>7200</v>
      </c>
      <c r="K53" s="22">
        <v>7100</v>
      </c>
      <c r="L53" s="22">
        <f t="shared" si="29"/>
        <v>0</v>
      </c>
      <c r="M53" s="22">
        <f t="shared" si="30"/>
        <v>13.68</v>
      </c>
      <c r="N53" s="22">
        <f t="shared" ref="N53:N59" si="33">E53*K53/1000</f>
        <v>13.49</v>
      </c>
      <c r="O53" s="22">
        <f t="shared" ref="O53:O59" si="34">P53+Q53+R53</f>
        <v>21300</v>
      </c>
      <c r="P53" s="22">
        <v>7100</v>
      </c>
      <c r="Q53" s="22">
        <v>7100</v>
      </c>
      <c r="R53" s="22">
        <v>7100</v>
      </c>
      <c r="S53" s="22">
        <f t="shared" ref="S53:S59" si="35">E53*P53/1000</f>
        <v>13.49</v>
      </c>
      <c r="T53" s="22">
        <f t="shared" ref="T53:T59" si="36">E53*Q53/1000</f>
        <v>13.49</v>
      </c>
      <c r="U53" s="22">
        <f t="shared" ref="U53:U59" si="37">E53*R53/1000</f>
        <v>13.49</v>
      </c>
      <c r="V53" s="22">
        <f t="shared" si="31"/>
        <v>21300</v>
      </c>
      <c r="W53" s="22">
        <v>7100</v>
      </c>
      <c r="X53" s="22">
        <v>7100</v>
      </c>
      <c r="Y53" s="22">
        <v>7100</v>
      </c>
      <c r="Z53" s="22">
        <f t="shared" si="32"/>
        <v>13.49</v>
      </c>
      <c r="AA53" s="22">
        <f t="shared" ref="AA53:AA59" si="38">E53*X53/1000</f>
        <v>13.49</v>
      </c>
      <c r="AB53" s="22">
        <f t="shared" ref="AB53:AB59" si="39">E53*Y53/1000</f>
        <v>13.49</v>
      </c>
      <c r="AC53" s="22">
        <f t="shared" ref="AC53:AC59" si="40">AD53+AE53+AF53</f>
        <v>14900</v>
      </c>
      <c r="AD53" s="22">
        <v>7100</v>
      </c>
      <c r="AE53" s="22">
        <v>7800</v>
      </c>
      <c r="AF53" s="22"/>
      <c r="AG53" s="22">
        <f t="shared" ref="AG53:AG59" si="41">E53*AD53/1000</f>
        <v>13.49</v>
      </c>
      <c r="AH53" s="22">
        <f t="shared" ref="AH53:AH59" si="42">E53*AE53/1000</f>
        <v>14.82</v>
      </c>
      <c r="AI53" s="22"/>
      <c r="AJ53" s="19">
        <f t="shared" si="25"/>
        <v>71800</v>
      </c>
      <c r="AK53" s="42">
        <f t="shared" si="26"/>
        <v>136.41999999999999</v>
      </c>
    </row>
    <row r="54" spans="1:37">
      <c r="A54" s="33">
        <v>50</v>
      </c>
      <c r="B54" s="9" t="s">
        <v>108</v>
      </c>
      <c r="C54" s="26" t="s">
        <v>109</v>
      </c>
      <c r="D54" s="18" t="s">
        <v>43</v>
      </c>
      <c r="E54" s="27">
        <v>1.32</v>
      </c>
      <c r="F54" s="2">
        <v>410</v>
      </c>
      <c r="G54" s="42">
        <f t="shared" si="27"/>
        <v>0.54120000000000001</v>
      </c>
      <c r="H54" s="22">
        <f t="shared" si="28"/>
        <v>120</v>
      </c>
      <c r="I54" s="22"/>
      <c r="J54" s="22">
        <v>80</v>
      </c>
      <c r="K54" s="22">
        <v>40</v>
      </c>
      <c r="L54" s="22">
        <f t="shared" si="29"/>
        <v>0</v>
      </c>
      <c r="M54" s="22">
        <f t="shared" si="30"/>
        <v>0.10560000000000001</v>
      </c>
      <c r="N54" s="22">
        <f t="shared" si="33"/>
        <v>5.2800000000000007E-2</v>
      </c>
      <c r="O54" s="22">
        <f t="shared" si="34"/>
        <v>80</v>
      </c>
      <c r="P54" s="22">
        <v>40</v>
      </c>
      <c r="Q54" s="22">
        <v>40</v>
      </c>
      <c r="R54" s="22"/>
      <c r="S54" s="22">
        <f t="shared" si="35"/>
        <v>5.2800000000000007E-2</v>
      </c>
      <c r="T54" s="22">
        <f t="shared" si="36"/>
        <v>5.2800000000000007E-2</v>
      </c>
      <c r="U54" s="22"/>
      <c r="V54" s="22">
        <f t="shared" si="31"/>
        <v>120</v>
      </c>
      <c r="W54" s="22">
        <v>40</v>
      </c>
      <c r="X54" s="22">
        <v>40</v>
      </c>
      <c r="Y54" s="22">
        <v>40</v>
      </c>
      <c r="Z54" s="22">
        <f t="shared" si="32"/>
        <v>5.2800000000000007E-2</v>
      </c>
      <c r="AA54" s="22">
        <f t="shared" si="38"/>
        <v>5.2800000000000007E-2</v>
      </c>
      <c r="AB54" s="22">
        <f t="shared" si="39"/>
        <v>5.2800000000000007E-2</v>
      </c>
      <c r="AC54" s="22">
        <f t="shared" si="40"/>
        <v>90</v>
      </c>
      <c r="AD54" s="22">
        <v>50</v>
      </c>
      <c r="AE54" s="22">
        <v>40</v>
      </c>
      <c r="AF54" s="22"/>
      <c r="AG54" s="22">
        <f t="shared" si="41"/>
        <v>6.6000000000000003E-2</v>
      </c>
      <c r="AH54" s="22">
        <f t="shared" si="42"/>
        <v>5.2800000000000007E-2</v>
      </c>
      <c r="AI54" s="22">
        <f t="shared" ref="AI54" si="43">E54*AF54/1000</f>
        <v>0</v>
      </c>
      <c r="AJ54" s="19">
        <f t="shared" si="25"/>
        <v>410</v>
      </c>
      <c r="AK54" s="42">
        <f t="shared" si="26"/>
        <v>0.54120000000000001</v>
      </c>
    </row>
    <row r="55" spans="1:37" ht="16.5" customHeight="1">
      <c r="A55" s="33">
        <v>51</v>
      </c>
      <c r="B55" s="35" t="s">
        <v>112</v>
      </c>
      <c r="C55" s="26" t="s">
        <v>109</v>
      </c>
      <c r="D55" s="11" t="s">
        <v>43</v>
      </c>
      <c r="E55" s="27">
        <v>1.78</v>
      </c>
      <c r="F55" s="2">
        <v>100</v>
      </c>
      <c r="G55" s="42">
        <f t="shared" si="27"/>
        <v>0.17799999999999999</v>
      </c>
      <c r="H55" s="22">
        <f t="shared" si="28"/>
        <v>100</v>
      </c>
      <c r="I55" s="22"/>
      <c r="J55" s="22">
        <v>100</v>
      </c>
      <c r="K55" s="22"/>
      <c r="L55" s="22">
        <f t="shared" si="29"/>
        <v>0</v>
      </c>
      <c r="M55" s="22">
        <f t="shared" si="30"/>
        <v>0.17799999999999999</v>
      </c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19">
        <f t="shared" si="25"/>
        <v>100</v>
      </c>
      <c r="AK55" s="42">
        <f t="shared" si="26"/>
        <v>0.17799999999999999</v>
      </c>
    </row>
    <row r="56" spans="1:37" ht="16.5" customHeight="1">
      <c r="A56" s="33">
        <v>52</v>
      </c>
      <c r="B56" s="35" t="s">
        <v>113</v>
      </c>
      <c r="C56" s="10" t="s">
        <v>114</v>
      </c>
      <c r="D56" s="13" t="s">
        <v>28</v>
      </c>
      <c r="E56" s="48">
        <v>225.65</v>
      </c>
      <c r="F56" s="2">
        <v>2</v>
      </c>
      <c r="G56" s="42">
        <f t="shared" si="27"/>
        <v>0.45130000000000003</v>
      </c>
      <c r="H56" s="22">
        <f t="shared" si="28"/>
        <v>2</v>
      </c>
      <c r="I56" s="22"/>
      <c r="J56" s="22">
        <v>2</v>
      </c>
      <c r="K56" s="22"/>
      <c r="L56" s="22">
        <f t="shared" si="29"/>
        <v>0</v>
      </c>
      <c r="M56" s="22">
        <f t="shared" si="30"/>
        <v>0.45130000000000003</v>
      </c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19">
        <f t="shared" si="25"/>
        <v>2</v>
      </c>
      <c r="AK56" s="42">
        <f t="shared" si="26"/>
        <v>0.45130000000000003</v>
      </c>
    </row>
    <row r="57" spans="1:37" ht="15.75" customHeight="1">
      <c r="A57" s="33">
        <v>53</v>
      </c>
      <c r="B57" s="35" t="s">
        <v>113</v>
      </c>
      <c r="C57" s="10" t="s">
        <v>115</v>
      </c>
      <c r="D57" s="13" t="s">
        <v>28</v>
      </c>
      <c r="E57" s="48">
        <v>231.76</v>
      </c>
      <c r="F57" s="2">
        <v>2</v>
      </c>
      <c r="G57" s="42">
        <f t="shared" si="27"/>
        <v>0.46351999999999999</v>
      </c>
      <c r="H57" s="22">
        <f t="shared" si="28"/>
        <v>2</v>
      </c>
      <c r="I57" s="22"/>
      <c r="J57" s="22">
        <v>2</v>
      </c>
      <c r="K57" s="22"/>
      <c r="L57" s="22">
        <f t="shared" si="29"/>
        <v>0</v>
      </c>
      <c r="M57" s="22">
        <f t="shared" si="30"/>
        <v>0.46351999999999999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19">
        <f t="shared" si="25"/>
        <v>2</v>
      </c>
      <c r="AK57" s="42">
        <f t="shared" si="26"/>
        <v>0.46351999999999999</v>
      </c>
    </row>
    <row r="58" spans="1:37">
      <c r="A58" s="33">
        <v>54</v>
      </c>
      <c r="B58" s="35" t="s">
        <v>116</v>
      </c>
      <c r="C58" s="28" t="s">
        <v>117</v>
      </c>
      <c r="D58" s="13" t="s">
        <v>66</v>
      </c>
      <c r="E58" s="27">
        <v>809</v>
      </c>
      <c r="F58" s="2">
        <v>80</v>
      </c>
      <c r="G58" s="42">
        <f t="shared" si="27"/>
        <v>64.72</v>
      </c>
      <c r="H58" s="22">
        <f t="shared" si="28"/>
        <v>20</v>
      </c>
      <c r="I58" s="22"/>
      <c r="J58" s="22">
        <v>20</v>
      </c>
      <c r="K58" s="22"/>
      <c r="L58" s="22">
        <f t="shared" si="29"/>
        <v>0</v>
      </c>
      <c r="M58" s="22">
        <f t="shared" si="30"/>
        <v>16.18</v>
      </c>
      <c r="N58" s="22"/>
      <c r="O58" s="22">
        <f t="shared" si="34"/>
        <v>20</v>
      </c>
      <c r="P58" s="22">
        <v>20</v>
      </c>
      <c r="Q58" s="22"/>
      <c r="R58" s="22"/>
      <c r="S58" s="22">
        <f t="shared" si="35"/>
        <v>16.18</v>
      </c>
      <c r="T58" s="22"/>
      <c r="U58" s="22"/>
      <c r="V58" s="22">
        <f t="shared" si="31"/>
        <v>20</v>
      </c>
      <c r="W58" s="22">
        <v>20</v>
      </c>
      <c r="X58" s="22"/>
      <c r="Y58" s="22"/>
      <c r="Z58" s="22">
        <f t="shared" si="32"/>
        <v>16.18</v>
      </c>
      <c r="AA58" s="22"/>
      <c r="AB58" s="22"/>
      <c r="AC58" s="22">
        <f t="shared" si="40"/>
        <v>20</v>
      </c>
      <c r="AD58" s="22">
        <v>20</v>
      </c>
      <c r="AE58" s="22"/>
      <c r="AF58" s="22"/>
      <c r="AG58" s="22">
        <f t="shared" si="41"/>
        <v>16.18</v>
      </c>
      <c r="AH58" s="22"/>
      <c r="AI58" s="22"/>
      <c r="AJ58" s="19">
        <f t="shared" si="25"/>
        <v>80</v>
      </c>
      <c r="AK58" s="42">
        <f t="shared" si="26"/>
        <v>64.72</v>
      </c>
    </row>
    <row r="59" spans="1:37" ht="30">
      <c r="A59" s="33">
        <v>55</v>
      </c>
      <c r="B59" s="4" t="s">
        <v>120</v>
      </c>
      <c r="C59" s="36" t="s">
        <v>121</v>
      </c>
      <c r="D59" s="6" t="s">
        <v>28</v>
      </c>
      <c r="E59" s="48">
        <v>66.28</v>
      </c>
      <c r="F59" s="2">
        <v>180</v>
      </c>
      <c r="G59" s="42">
        <f t="shared" si="27"/>
        <v>11.930399999999999</v>
      </c>
      <c r="H59" s="22">
        <f t="shared" si="28"/>
        <v>36</v>
      </c>
      <c r="I59" s="22"/>
      <c r="J59" s="22">
        <v>18</v>
      </c>
      <c r="K59" s="22">
        <v>18</v>
      </c>
      <c r="L59" s="22">
        <f t="shared" si="29"/>
        <v>0</v>
      </c>
      <c r="M59" s="22">
        <f t="shared" si="30"/>
        <v>1.1930399999999999</v>
      </c>
      <c r="N59" s="22">
        <f t="shared" si="33"/>
        <v>1.1930399999999999</v>
      </c>
      <c r="O59" s="22">
        <f t="shared" si="34"/>
        <v>54</v>
      </c>
      <c r="P59" s="22">
        <v>18</v>
      </c>
      <c r="Q59" s="22">
        <v>18</v>
      </c>
      <c r="R59" s="22">
        <v>18</v>
      </c>
      <c r="S59" s="22">
        <f t="shared" si="35"/>
        <v>1.1930399999999999</v>
      </c>
      <c r="T59" s="22">
        <f t="shared" si="36"/>
        <v>1.1930399999999999</v>
      </c>
      <c r="U59" s="22">
        <f t="shared" si="37"/>
        <v>1.1930399999999999</v>
      </c>
      <c r="V59" s="22">
        <f t="shared" si="31"/>
        <v>54</v>
      </c>
      <c r="W59" s="22">
        <v>18</v>
      </c>
      <c r="X59" s="22">
        <v>18</v>
      </c>
      <c r="Y59" s="22">
        <v>18</v>
      </c>
      <c r="Z59" s="22">
        <f t="shared" si="32"/>
        <v>1.1930399999999999</v>
      </c>
      <c r="AA59" s="22">
        <f t="shared" si="38"/>
        <v>1.1930399999999999</v>
      </c>
      <c r="AB59" s="22">
        <f t="shared" si="39"/>
        <v>1.1930399999999999</v>
      </c>
      <c r="AC59" s="22">
        <f t="shared" si="40"/>
        <v>36</v>
      </c>
      <c r="AD59" s="22">
        <v>18</v>
      </c>
      <c r="AE59" s="22">
        <v>18</v>
      </c>
      <c r="AF59" s="22"/>
      <c r="AG59" s="22">
        <f t="shared" si="41"/>
        <v>1.1930399999999999</v>
      </c>
      <c r="AH59" s="22">
        <f t="shared" si="42"/>
        <v>1.1930399999999999</v>
      </c>
      <c r="AI59" s="22"/>
      <c r="AJ59" s="19">
        <f t="shared" si="25"/>
        <v>180</v>
      </c>
      <c r="AK59" s="42">
        <f t="shared" si="26"/>
        <v>11.930399999999999</v>
      </c>
    </row>
    <row r="60" spans="1:37" ht="15.75">
      <c r="A60" s="33"/>
      <c r="B60" s="58" t="s">
        <v>125</v>
      </c>
      <c r="C60" s="59"/>
      <c r="D60" s="33"/>
      <c r="E60" s="27"/>
      <c r="F60" s="27"/>
      <c r="G60" s="27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7"/>
      <c r="AK60" s="46">
        <f>SUM(AK5:AK59)</f>
        <v>8061.7901900000006</v>
      </c>
    </row>
    <row r="62" spans="1:37">
      <c r="B62" s="49" t="s">
        <v>129</v>
      </c>
      <c r="C62" s="50" t="s">
        <v>130</v>
      </c>
    </row>
  </sheetData>
  <mergeCells count="40">
    <mergeCell ref="B60:C60"/>
    <mergeCell ref="O3:R3"/>
    <mergeCell ref="L3:N3"/>
    <mergeCell ref="H3:K3"/>
    <mergeCell ref="AC2:AI2"/>
    <mergeCell ref="V2:AB2"/>
    <mergeCell ref="O2:U2"/>
    <mergeCell ref="H2:N2"/>
    <mergeCell ref="AG3:AI3"/>
    <mergeCell ref="AC3:AF3"/>
    <mergeCell ref="Z3:AB3"/>
    <mergeCell ref="V3:Y3"/>
    <mergeCell ref="S3:U3"/>
    <mergeCell ref="H21:AI21"/>
    <mergeCell ref="H8:AI8"/>
    <mergeCell ref="H7:AI7"/>
    <mergeCell ref="H22:AI22"/>
    <mergeCell ref="H6:AI6"/>
    <mergeCell ref="H5:AI5"/>
    <mergeCell ref="H23:AI23"/>
    <mergeCell ref="H24:AI24"/>
    <mergeCell ref="H17:AI17"/>
    <mergeCell ref="H9:AI9"/>
    <mergeCell ref="H10:AI10"/>
    <mergeCell ref="H11:AI11"/>
    <mergeCell ref="H12:AI12"/>
    <mergeCell ref="H13:AI13"/>
    <mergeCell ref="H16:AI16"/>
    <mergeCell ref="H20:AI20"/>
    <mergeCell ref="H18:AI18"/>
    <mergeCell ref="H14:AI14"/>
    <mergeCell ref="H15:AI15"/>
    <mergeCell ref="H19:AI19"/>
    <mergeCell ref="F2:G3"/>
    <mergeCell ref="AJ2:AK3"/>
    <mergeCell ref="A2:A4"/>
    <mergeCell ref="B2:B4"/>
    <mergeCell ref="C2:C4"/>
    <mergeCell ref="D2:D4"/>
    <mergeCell ref="E2:E4"/>
  </mergeCells>
  <pageMargins left="0.15748031496062992" right="0.19685039370078741" top="0.19685039370078741" bottom="0.19685039370078741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лекарства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2019-01-29T03:01:32Z</cp:lastPrinted>
  <dcterms:created xsi:type="dcterms:W3CDTF">2019-01-28T10:13:05Z</dcterms:created>
  <dcterms:modified xsi:type="dcterms:W3CDTF">2019-01-29T03:26:27Z</dcterms:modified>
</cp:coreProperties>
</file>